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7.xml" ContentType="application/vnd.openxmlformats-officedocument.drawing+xml"/>
  <Override PartName="/xl/tables/table3.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xl/drawings/drawing20.xml" ContentType="application/vnd.openxmlformats-officedocument.drawing+xml"/>
  <Override PartName="/xl/tables/table16.xml" ContentType="application/vnd.openxmlformats-officedocument.spreadsheetml.table+xml"/>
  <Override PartName="/xl/drawings/drawing21.xml" ContentType="application/vnd.openxmlformats-officedocument.drawing+xml"/>
  <Override PartName="/xl/tables/table17.xml" ContentType="application/vnd.openxmlformats-officedocument.spreadsheetml.table+xml"/>
  <Override PartName="/xl/drawings/drawing22.xml" ContentType="application/vnd.openxmlformats-officedocument.drawing+xml"/>
  <Override PartName="/xl/tables/table18.xml" ContentType="application/vnd.openxmlformats-officedocument.spreadsheetml.table+xml"/>
  <Override PartName="/xl/drawings/drawing23.xml" ContentType="application/vnd.openxmlformats-officedocument.drawing+xml"/>
  <Override PartName="/xl/tables/table19.xml" ContentType="application/vnd.openxmlformats-officedocument.spreadsheetml.table+xml"/>
  <Override PartName="/xl/drawings/drawing24.xml" ContentType="application/vnd.openxmlformats-officedocument.drawing+xml"/>
  <Override PartName="/xl/tables/table20.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drawings/drawing25.xml" ContentType="application/vnd.openxmlformats-officedocument.drawing+xml"/>
  <Override PartName="/xl/tables/table21.xml" ContentType="application/vnd.openxmlformats-officedocument.spreadsheetml.table+xml"/>
  <Override PartName="/xl/drawings/drawing26.xml" ContentType="application/vnd.openxmlformats-officedocument.drawing+xml"/>
  <Override PartName="/xl/tables/table22.xml" ContentType="application/vnd.openxmlformats-officedocument.spreadsheetml.table+xml"/>
  <Override PartName="/xl/drawings/drawing27.xml" ContentType="application/vnd.openxmlformats-officedocument.drawing+xml"/>
  <Override PartName="/xl/tables/table23.xml" ContentType="application/vnd.openxmlformats-officedocument.spreadsheetml.table+xml"/>
  <Override PartName="/xl/drawings/drawing28.xml" ContentType="application/vnd.openxmlformats-officedocument.drawing+xml"/>
  <Override PartName="/xl/tables/table24.xml" ContentType="application/vnd.openxmlformats-officedocument.spreadsheetml.table+xml"/>
  <Override PartName="/xl/drawings/drawing29.xml" ContentType="application/vnd.openxmlformats-officedocument.drawing+xml"/>
  <Override PartName="/xl/tables/table25.xml" ContentType="application/vnd.openxmlformats-officedocument.spreadsheetml.table+xml"/>
  <Override PartName="/xl/drawings/drawing30.xml" ContentType="application/vnd.openxmlformats-officedocument.drawing+xml"/>
  <Override PartName="/xl/tables/table2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codeName="ThisWorkbook"/>
  <mc:AlternateContent xmlns:mc="http://schemas.openxmlformats.org/markup-compatibility/2006">
    <mc:Choice Requires="x15">
      <x15ac:absPath xmlns:x15ac="http://schemas.microsoft.com/office/spreadsheetml/2010/11/ac" url="G:\Delad\228-Officiell och annan statistik\LOVA\Statistikproduktion\Produktionsår 2024\Publicerat\"/>
    </mc:Choice>
  </mc:AlternateContent>
  <xr:revisionPtr revIDLastSave="0" documentId="13_ncr:1_{AA2C703A-7DA3-400E-9029-D8DFB2788604}" xr6:coauthVersionLast="36" xr6:coauthVersionMax="36" xr10:uidLastSave="{00000000-0000-0000-0000-000000000000}"/>
  <bookViews>
    <workbookView xWindow="-120" yWindow="-120" windowWidth="19320" windowHeight="7160" xr2:uid="{B0A9428F-DA01-4C48-A459-BF8309C9A11D}"/>
  </bookViews>
  <sheets>
    <sheet name="Mer information" sheetId="8" r:id="rId1"/>
    <sheet name="Innehållsförteckning" sheetId="21" r:id="rId2"/>
    <sheet name="Om statistiken" sheetId="18" r:id="rId3"/>
    <sheet name="Definitioner och mått" sheetId="22" r:id="rId4"/>
    <sheet name="Ordlista - List of terms" sheetId="10" r:id="rId5"/>
    <sheet name="1. Legitimationer 2019-2023" sheetId="12" r:id="rId6"/>
    <sheet name="2.1 Legitmation, utb.land" sheetId="23" r:id="rId7"/>
    <sheet name="2.2 Legit. utb.land 2019–2023" sheetId="24" r:id="rId8"/>
    <sheet name="3.1 Specialistbevis 2019–2023" sheetId="25" r:id="rId9"/>
    <sheet name="3.2 Spec.bevis kv. 2019-2023" sheetId="26" r:id="rId10"/>
    <sheet name="3.3 Spec.bevis män 2019-2023" sheetId="27" r:id="rId11"/>
    <sheet name="4. Specialistbevis 2023" sheetId="28" r:id="rId12"/>
    <sheet name="5.1 Arbetsm.status legitimerade" sheetId="29" r:id="rId13"/>
    <sheet name="5.2 Arbetsm.status leg. kv" sheetId="30" r:id="rId14"/>
    <sheet name="5.3 Arbetsm.status leg. män" sheetId="31" r:id="rId15"/>
    <sheet name="6.1 Ej pensionerade leg." sheetId="32" r:id="rId16"/>
    <sheet name="6.2 Ej pensionerade leg. kv. " sheetId="33" r:id="rId17"/>
    <sheet name="6.3 Ej pensionerade leg. män " sheetId="34" r:id="rId18"/>
    <sheet name="7.1 Arbetsm.status psykoterap." sheetId="35" r:id="rId19"/>
    <sheet name="7.2 Arbetsm. psykoterap. kv." sheetId="36" r:id="rId20"/>
    <sheet name="7.3 Arbetsm. psykoterap. män" sheetId="37" r:id="rId21"/>
    <sheet name="8. Sysselsatt leg. 2018–2022" sheetId="38" r:id="rId22"/>
    <sheet name="9. Syssels. psykoterap. 2018–22" sheetId="39" r:id="rId23"/>
    <sheet name="10.1 Yrkesverksamma 2018-2022" sheetId="40" r:id="rId24"/>
    <sheet name="10.2 Yrkesverks. kv. 2018–2022" sheetId="41" r:id="rId25"/>
    <sheet name="10.3 Yrkesverks. män 2018–2022" sheetId="42" r:id="rId26"/>
    <sheet name="11.1 Yrkesverksamma per 100000" sheetId="43" r:id="rId27"/>
    <sheet name="11.2 Yrkesverks. per 100000 kv." sheetId="44" r:id="rId28"/>
    <sheet name="11.3 Yrkesverks. per 100000 män" sheetId="45" r:id="rId29"/>
    <sheet name="Bilaga" sheetId="46" r:id="rId30"/>
  </sheets>
  <externalReferences>
    <externalReference r:id="rId31"/>
  </externalReferences>
  <definedNames>
    <definedName name="Antal_substanser" localSheetId="23">#REF!</definedName>
    <definedName name="Antal_substanser" localSheetId="24">#REF!</definedName>
    <definedName name="Antal_substanser" localSheetId="25">#REF!</definedName>
    <definedName name="Antal_substanser" localSheetId="26">#REF!</definedName>
    <definedName name="Antal_substanser" localSheetId="27">#REF!</definedName>
    <definedName name="Antal_substanser" localSheetId="28">#REF!</definedName>
    <definedName name="Antal_substanser" localSheetId="19">#REF!</definedName>
    <definedName name="Antal_substanser" localSheetId="20">#REF!</definedName>
    <definedName name="Antal_substanser" localSheetId="21">#REF!</definedName>
    <definedName name="Antal_substanser" localSheetId="22">#REF!</definedName>
    <definedName name="Antal_substanser" localSheetId="3">#REF!</definedName>
    <definedName name="Antal_substanser" localSheetId="1">#REF!</definedName>
    <definedName name="Antal_substanser">#REF!</definedName>
    <definedName name="Avsikt" localSheetId="23">#REF!</definedName>
    <definedName name="Avsikt" localSheetId="24">#REF!</definedName>
    <definedName name="Avsikt" localSheetId="25">#REF!</definedName>
    <definedName name="Avsikt" localSheetId="26">#REF!</definedName>
    <definedName name="Avsikt" localSheetId="27">#REF!</definedName>
    <definedName name="Avsikt" localSheetId="28">#REF!</definedName>
    <definedName name="Avsikt" localSheetId="19">#REF!</definedName>
    <definedName name="Avsikt" localSheetId="20">#REF!</definedName>
    <definedName name="Avsikt" localSheetId="21">#REF!</definedName>
    <definedName name="Avsikt" localSheetId="22">#REF!</definedName>
    <definedName name="Avsikt" localSheetId="3">#REF!</definedName>
    <definedName name="Avsikt" localSheetId="1">#REF!</definedName>
    <definedName name="Avsikt">#REF!</definedName>
    <definedName name="Figur2_prepp" localSheetId="23">#REF!</definedName>
    <definedName name="Figur2_prepp" localSheetId="24">#REF!</definedName>
    <definedName name="Figur2_prepp" localSheetId="25">#REF!</definedName>
    <definedName name="Figur2_prepp" localSheetId="26">#REF!</definedName>
    <definedName name="Figur2_prepp" localSheetId="27">#REF!</definedName>
    <definedName name="Figur2_prepp" localSheetId="28">#REF!</definedName>
    <definedName name="Figur2_prepp" localSheetId="19">#REF!</definedName>
    <definedName name="Figur2_prepp" localSheetId="20">#REF!</definedName>
    <definedName name="Figur2_prepp" localSheetId="21">#REF!</definedName>
    <definedName name="Figur2_prepp" localSheetId="22">#REF!</definedName>
    <definedName name="Figur2_prepp" localSheetId="3">#REF!</definedName>
    <definedName name="Figur2_prepp" localSheetId="1">#REF!</definedName>
    <definedName name="Figur2_prepp">#REF!</definedName>
    <definedName name="flode2" localSheetId="23">#REF!</definedName>
    <definedName name="flode2" localSheetId="24">#REF!</definedName>
    <definedName name="flode2" localSheetId="25">#REF!</definedName>
    <definedName name="flode2" localSheetId="26">#REF!</definedName>
    <definedName name="flode2" localSheetId="27">#REF!</definedName>
    <definedName name="flode2" localSheetId="28">#REF!</definedName>
    <definedName name="flode2" localSheetId="19">#REF!</definedName>
    <definedName name="flode2" localSheetId="20">#REF!</definedName>
    <definedName name="flode2" localSheetId="21">#REF!</definedName>
    <definedName name="flode2" localSheetId="22">#REF!</definedName>
    <definedName name="flode2" localSheetId="3">#REF!</definedName>
    <definedName name="flode2" localSheetId="1">#REF!</definedName>
    <definedName name="flode2">#REF!</definedName>
    <definedName name="flode3" localSheetId="23">#REF!</definedName>
    <definedName name="flode3" localSheetId="24">#REF!</definedName>
    <definedName name="flode3" localSheetId="25">#REF!</definedName>
    <definedName name="flode3" localSheetId="26">#REF!</definedName>
    <definedName name="flode3" localSheetId="27">#REF!</definedName>
    <definedName name="flode3" localSheetId="28">#REF!</definedName>
    <definedName name="flode3" localSheetId="19">#REF!</definedName>
    <definedName name="flode3" localSheetId="20">#REF!</definedName>
    <definedName name="flode3" localSheetId="21">#REF!</definedName>
    <definedName name="flode3" localSheetId="22">#REF!</definedName>
    <definedName name="flode3" localSheetId="3">#REF!</definedName>
    <definedName name="flode3" localSheetId="1">#REF!</definedName>
    <definedName name="flode3">#REF!</definedName>
    <definedName name="Kombinationer" localSheetId="23">#REF!</definedName>
    <definedName name="Kombinationer" localSheetId="24">#REF!</definedName>
    <definedName name="Kombinationer" localSheetId="25">#REF!</definedName>
    <definedName name="Kombinationer" localSheetId="26">#REF!</definedName>
    <definedName name="Kombinationer" localSheetId="27">#REF!</definedName>
    <definedName name="Kombinationer" localSheetId="28">#REF!</definedName>
    <definedName name="Kombinationer" localSheetId="19">#REF!</definedName>
    <definedName name="Kombinationer" localSheetId="20">#REF!</definedName>
    <definedName name="Kombinationer" localSheetId="21">#REF!</definedName>
    <definedName name="Kombinationer" localSheetId="22">#REF!</definedName>
    <definedName name="Kombinationer" localSheetId="3">#REF!</definedName>
    <definedName name="Kombinationer" localSheetId="1">#REF!</definedName>
    <definedName name="Kombinationer">#REF!</definedName>
    <definedName name="Kopia_2011_tab1" localSheetId="23">#REF!</definedName>
    <definedName name="Kopia_2011_tab1" localSheetId="24">#REF!</definedName>
    <definedName name="Kopia_2011_tab1" localSheetId="25">#REF!</definedName>
    <definedName name="Kopia_2011_tab1" localSheetId="26">#REF!</definedName>
    <definedName name="Kopia_2011_tab1" localSheetId="27">#REF!</definedName>
    <definedName name="Kopia_2011_tab1" localSheetId="28">#REF!</definedName>
    <definedName name="Kopia_2011_tab1" localSheetId="19">#REF!</definedName>
    <definedName name="Kopia_2011_tab1" localSheetId="20">#REF!</definedName>
    <definedName name="Kopia_2011_tab1" localSheetId="21">#REF!</definedName>
    <definedName name="Kopia_2011_tab1" localSheetId="22">#REF!</definedName>
    <definedName name="Kopia_2011_tab1" localSheetId="3">#REF!</definedName>
    <definedName name="Kopia_2011_tab1" localSheetId="1">#REF!</definedName>
    <definedName name="Kopia_2011_tab1">#REF!</definedName>
    <definedName name="Kopia_bilag_tab_2_2011" localSheetId="23">#REF!</definedName>
    <definedName name="Kopia_bilag_tab_2_2011" localSheetId="24">#REF!</definedName>
    <definedName name="Kopia_bilag_tab_2_2011" localSheetId="25">#REF!</definedName>
    <definedName name="Kopia_bilag_tab_2_2011" localSheetId="26">#REF!</definedName>
    <definedName name="Kopia_bilag_tab_2_2011" localSheetId="27">#REF!</definedName>
    <definedName name="Kopia_bilag_tab_2_2011" localSheetId="28">#REF!</definedName>
    <definedName name="Kopia_bilag_tab_2_2011" localSheetId="19">#REF!</definedName>
    <definedName name="Kopia_bilag_tab_2_2011" localSheetId="20">#REF!</definedName>
    <definedName name="Kopia_bilag_tab_2_2011" localSheetId="21">#REF!</definedName>
    <definedName name="Kopia_bilag_tab_2_2011" localSheetId="22">#REF!</definedName>
    <definedName name="Kopia_bilag_tab_2_2011" localSheetId="3">#REF!</definedName>
    <definedName name="Kopia_bilag_tab_2_2011" localSheetId="1">#REF!</definedName>
    <definedName name="Kopia_bilag_tab_2_2011">#REF!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26">#REF!</definedName>
    <definedName name="Om_en_eller_flera_substanser" localSheetId="27">#REF!</definedName>
    <definedName name="Om_en_eller_flera_substanser" localSheetId="28">#REF!</definedName>
    <definedName name="Om_en_eller_flera_substanser" localSheetId="19">#REF!</definedName>
    <definedName name="Om_en_eller_flera_substanser" localSheetId="20">#REF!</definedName>
    <definedName name="Om_en_eller_flera_substanser" localSheetId="21">#REF!</definedName>
    <definedName name="Om_en_eller_flera_substanser" localSheetId="22">#REF!</definedName>
    <definedName name="Om_en_eller_flera_substanser" localSheetId="3">#REF!</definedName>
    <definedName name="Om_en_eller_flera_substanser" localSheetId="1">#REF!</definedName>
    <definedName name="Om_en_eller_flera_substanser">#REF!</definedName>
    <definedName name="Om_en_substans" localSheetId="23">#REF!</definedName>
    <definedName name="Om_en_substans" localSheetId="24">#REF!</definedName>
    <definedName name="Om_en_substans" localSheetId="25">#REF!</definedName>
    <definedName name="Om_en_substans" localSheetId="26">#REF!</definedName>
    <definedName name="Om_en_substans" localSheetId="27">#REF!</definedName>
    <definedName name="Om_en_substans" localSheetId="28">#REF!</definedName>
    <definedName name="Om_en_substans" localSheetId="19">#REF!</definedName>
    <definedName name="Om_en_substans" localSheetId="20">#REF!</definedName>
    <definedName name="Om_en_substans" localSheetId="21">#REF!</definedName>
    <definedName name="Om_en_substans" localSheetId="22">#REF!</definedName>
    <definedName name="Om_en_substans" localSheetId="3">#REF!</definedName>
    <definedName name="Om_en_substans" localSheetId="1">#REF!</definedName>
    <definedName name="Om_en_substans">#REF!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26">[1]Utbildningsnivå!#REF!</definedName>
    <definedName name="Skadehändelser_med_oklar_avsikt" localSheetId="27">[1]Utbildningsnivå!#REF!</definedName>
    <definedName name="Skadehändelser_med_oklar_avsikt" localSheetId="28">[1]Utbildningsnivå!#REF!</definedName>
    <definedName name="Skadehändelser_med_oklar_avsikt" localSheetId="19">[1]Utbildningsnivå!#REF!</definedName>
    <definedName name="Skadehändelser_med_oklar_avsikt" localSheetId="2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3">[1]Utbildningsnivå!#REF!</definedName>
    <definedName name="Skadehändelser_med_oklar_avsikt" localSheetId="1">[1]Utbildningsnivå!#REF!</definedName>
    <definedName name="Skadehändelser_med_oklar_avsikt">[1]Utbildningsnivå!#REF!</definedName>
    <definedName name="Skador" localSheetId="23">[1]Utbildningsnivå!#REF!</definedName>
    <definedName name="Skador" localSheetId="24">[1]Utbildningsnivå!#REF!</definedName>
    <definedName name="Skador" localSheetId="25">[1]Utbildningsnivå!#REF!</definedName>
    <definedName name="Skador" localSheetId="26">[1]Utbildningsnivå!#REF!</definedName>
    <definedName name="Skador" localSheetId="27">[1]Utbildningsnivå!#REF!</definedName>
    <definedName name="Skador" localSheetId="28">[1]Utbildningsnivå!#REF!</definedName>
    <definedName name="Skador" localSheetId="19">[1]Utbildningsnivå!#REF!</definedName>
    <definedName name="Skador" localSheetId="20">[1]Utbildningsnivå!#REF!</definedName>
    <definedName name="Skador" localSheetId="21">[1]Utbildningsnivå!#REF!</definedName>
    <definedName name="Skador" localSheetId="22">[1]Utbildningsnivå!#REF!</definedName>
    <definedName name="Skador" localSheetId="3">[1]Utbildningsnivå!#REF!</definedName>
    <definedName name="Skador" localSheetId="1">[1]Utbildningsnivå!#REF!</definedName>
    <definedName name="Skador">[1]Utbildningsnivå!#REF!</definedName>
    <definedName name="Substanser_l__n" localSheetId="23">#REF!</definedName>
    <definedName name="Substanser_l__n" localSheetId="24">#REF!</definedName>
    <definedName name="Substanser_l__n" localSheetId="25">#REF!</definedName>
    <definedName name="Substanser_l__n" localSheetId="26">#REF!</definedName>
    <definedName name="Substanser_l__n" localSheetId="27">#REF!</definedName>
    <definedName name="Substanser_l__n" localSheetId="28">#REF!</definedName>
    <definedName name="Substanser_l__n" localSheetId="19">#REF!</definedName>
    <definedName name="Substanser_l__n" localSheetId="20">#REF!</definedName>
    <definedName name="Substanser_l__n" localSheetId="21">#REF!</definedName>
    <definedName name="Substanser_l__n" localSheetId="22">#REF!</definedName>
    <definedName name="Substanser_l__n" localSheetId="3">#REF!</definedName>
    <definedName name="Substanser_l__n" localSheetId="1">#REF!</definedName>
    <definedName name="Substanser_l__n">#REF!</definedName>
    <definedName name="Tabell" localSheetId="23">#REF!</definedName>
    <definedName name="Tabell" localSheetId="24">#REF!</definedName>
    <definedName name="Tabell" localSheetId="25">#REF!</definedName>
    <definedName name="Tabell" localSheetId="26">#REF!</definedName>
    <definedName name="Tabell" localSheetId="27">#REF!</definedName>
    <definedName name="Tabell" localSheetId="28">#REF!</definedName>
    <definedName name="Tabell" localSheetId="19">#REF!</definedName>
    <definedName name="Tabell" localSheetId="20">#REF!</definedName>
    <definedName name="Tabell" localSheetId="21">#REF!</definedName>
    <definedName name="Tabell" localSheetId="22">#REF!</definedName>
    <definedName name="Tabell" localSheetId="3">#REF!</definedName>
    <definedName name="Tabell" localSheetId="1">#REF!</definedName>
    <definedName name="Tabell">#REF!</definedName>
    <definedName name="vad" localSheetId="23">#REF!</definedName>
    <definedName name="vad" localSheetId="24">#REF!</definedName>
    <definedName name="vad" localSheetId="25">#REF!</definedName>
    <definedName name="vad" localSheetId="26">#REF!</definedName>
    <definedName name="vad" localSheetId="27">#REF!</definedName>
    <definedName name="vad" localSheetId="28">#REF!</definedName>
    <definedName name="vad" localSheetId="19">#REF!</definedName>
    <definedName name="vad" localSheetId="20">#REF!</definedName>
    <definedName name="vad" localSheetId="21">#REF!</definedName>
    <definedName name="vad" localSheetId="22">#REF!</definedName>
    <definedName name="vad" localSheetId="3">#REF!</definedName>
    <definedName name="vad" localSheetId="1">#REF!</definedName>
    <definedName name="vad">#REF!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28">#REF!</definedName>
    <definedName name="x" localSheetId="19">#REF!</definedName>
    <definedName name="x" localSheetId="20">#REF!</definedName>
    <definedName name="x" localSheetId="21">#REF!</definedName>
    <definedName name="x" localSheetId="22">#REF!</definedName>
    <definedName name="x" localSheetId="3">#REF!</definedName>
    <definedName name="x" localSheetId="1">#REF!</definedName>
    <definedName name="x">#REF!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28">#REF!</definedName>
    <definedName name="xxx" localSheetId="19">#REF!</definedName>
    <definedName name="xxx" localSheetId="20">#REF!</definedName>
    <definedName name="xxx" localSheetId="21">#REF!</definedName>
    <definedName name="xxx" localSheetId="22">#REF!</definedName>
    <definedName name="xxx" localSheetId="3">#REF!</definedName>
    <definedName name="xxx" localSheetId="1">#REF!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2" i="23" l="1"/>
  <c r="L73" i="23"/>
  <c r="L72" i="23"/>
  <c r="L71" i="23"/>
  <c r="L70" i="23"/>
  <c r="L69" i="23"/>
  <c r="L68" i="23"/>
  <c r="L67" i="23"/>
  <c r="L66" i="23"/>
  <c r="L65" i="23"/>
  <c r="L64" i="23"/>
  <c r="L63" i="23"/>
  <c r="L62" i="23"/>
  <c r="L61" i="23"/>
  <c r="L60" i="23"/>
  <c r="L59" i="23"/>
  <c r="L58" i="23"/>
  <c r="L57" i="23"/>
  <c r="L56" i="23"/>
  <c r="L55" i="23"/>
  <c r="L54" i="23"/>
  <c r="L53" i="23"/>
  <c r="L50" i="23"/>
  <c r="L49" i="23"/>
  <c r="L48" i="23"/>
  <c r="L47" i="23"/>
  <c r="L46" i="23"/>
  <c r="L45" i="23"/>
  <c r="L44" i="23"/>
  <c r="L43" i="23"/>
  <c r="L42" i="23"/>
  <c r="L41" i="23"/>
  <c r="L40" i="23"/>
  <c r="L39" i="23"/>
  <c r="L38" i="23"/>
  <c r="L37" i="23"/>
  <c r="L36" i="23"/>
  <c r="L35" i="23"/>
  <c r="L34" i="23"/>
  <c r="L33" i="23"/>
  <c r="L32" i="23"/>
  <c r="L31" i="23"/>
  <c r="L30" i="23"/>
  <c r="L29" i="23"/>
  <c r="L27" i="23"/>
  <c r="L7" i="23"/>
  <c r="L8" i="23"/>
  <c r="L9" i="23"/>
  <c r="L10" i="23"/>
  <c r="L11" i="23"/>
  <c r="L12" i="23"/>
  <c r="L13" i="23"/>
  <c r="L14" i="23"/>
  <c r="L15" i="23"/>
  <c r="L16" i="23"/>
  <c r="L17" i="23"/>
  <c r="L18" i="23"/>
  <c r="L19" i="23"/>
  <c r="L20" i="23"/>
  <c r="L21" i="23"/>
  <c r="L22" i="23"/>
  <c r="L23" i="23"/>
  <c r="L24" i="23"/>
  <c r="L25" i="23"/>
  <c r="L26" i="23"/>
  <c r="L6" i="12"/>
  <c r="L6" i="23"/>
  <c r="L53" i="12"/>
  <c r="L54" i="12"/>
  <c r="L55" i="12"/>
  <c r="L56" i="12"/>
  <c r="L57" i="12"/>
  <c r="L58" i="12"/>
  <c r="L59" i="12"/>
  <c r="L60" i="12"/>
  <c r="L61" i="12"/>
  <c r="L62" i="12"/>
  <c r="L63" i="12"/>
  <c r="L64" i="12"/>
  <c r="L65" i="12"/>
  <c r="L66" i="12"/>
  <c r="L67" i="12"/>
  <c r="L68" i="12"/>
  <c r="L69" i="12"/>
  <c r="L70" i="12"/>
  <c r="L71" i="12"/>
  <c r="L72" i="12"/>
  <c r="L73" i="12"/>
  <c r="L52" i="12"/>
  <c r="L30" i="12"/>
  <c r="L31" i="12"/>
  <c r="L32" i="12"/>
  <c r="L33" i="12"/>
  <c r="L34" i="12"/>
  <c r="L35" i="12"/>
  <c r="L36" i="12"/>
  <c r="L37" i="12"/>
  <c r="L38" i="12"/>
  <c r="L39" i="12"/>
  <c r="L40" i="12"/>
  <c r="L41" i="12"/>
  <c r="L42" i="12"/>
  <c r="L43" i="12"/>
  <c r="L44" i="12"/>
  <c r="L45" i="12"/>
  <c r="L46" i="12"/>
  <c r="L47" i="12"/>
  <c r="L48" i="12"/>
  <c r="L49" i="12"/>
  <c r="L50" i="12"/>
  <c r="L29" i="12"/>
  <c r="L27" i="12"/>
  <c r="L26" i="12"/>
  <c r="L25" i="12"/>
  <c r="L24" i="12"/>
  <c r="L23" i="12"/>
  <c r="L22" i="12"/>
  <c r="L21" i="12"/>
  <c r="L20" i="12"/>
  <c r="L19" i="12"/>
  <c r="L18" i="12"/>
  <c r="L17" i="12"/>
  <c r="L16" i="12"/>
  <c r="L15" i="12"/>
  <c r="L14" i="12"/>
  <c r="L13" i="12"/>
  <c r="L12" i="12"/>
  <c r="L11" i="12"/>
  <c r="L10" i="12"/>
  <c r="L9" i="12"/>
  <c r="L8" i="12"/>
  <c r="L7" i="12"/>
  <c r="O14" i="24" l="1"/>
  <c r="N14" i="24"/>
  <c r="M14" i="24"/>
  <c r="L14" i="24"/>
  <c r="K14" i="24"/>
  <c r="J14" i="24"/>
  <c r="I14" i="24"/>
  <c r="H14" i="24"/>
  <c r="G14" i="24"/>
  <c r="F14" i="24"/>
  <c r="E14" i="24"/>
  <c r="D14" i="24"/>
  <c r="C14" i="24"/>
  <c r="B14" i="24"/>
</calcChain>
</file>

<file path=xl/sharedStrings.xml><?xml version="1.0" encoding="utf-8"?>
<sst xmlns="http://schemas.openxmlformats.org/spreadsheetml/2006/main" count="3755" uniqueCount="1085">
  <si>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</si>
  <si>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</si>
  <si>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</si>
  <si>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</si>
  <si>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</si>
  <si>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</si>
  <si>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</si>
  <si>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</si>
  <si>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</si>
  <si>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</si>
  <si>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</si>
  <si>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</si>
  <si>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</si>
  <si>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</si>
  <si>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Kvalitet och bortfall</t>
  </si>
  <si>
    <t>Bakgrund</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</si>
  <si>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</si>
  <si>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</si>
  <si>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</si>
  <si>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</si>
  <si>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</si>
  <si>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</si>
  <si>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</si>
  <si>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2019</t>
  </si>
  <si>
    <t>Därav &lt;65</t>
  </si>
  <si>
    <t>2018</t>
  </si>
  <si>
    <t>2022</t>
  </si>
  <si>
    <t>2023</t>
  </si>
  <si>
    <t>Kvinnor och män</t>
  </si>
  <si>
    <t>Apotekare AP</t>
  </si>
  <si>
    <t>Barnmorska BM</t>
  </si>
  <si>
    <t>Läkare LK</t>
  </si>
  <si>
    <t>Psykolog PS</t>
  </si>
  <si>
    <t>Psykoterapeut PT</t>
  </si>
  <si>
    <t>Receptarie RC</t>
  </si>
  <si>
    <t>Sjuksköterska SJ</t>
  </si>
  <si>
    <t>Tandläkare TL</t>
  </si>
  <si>
    <t>Kvinnor</t>
  </si>
  <si>
    <t>Män</t>
  </si>
  <si>
    <t>Därav &lt;652</t>
  </si>
  <si>
    <t>Därav &lt;653</t>
  </si>
  <si>
    <t>Därav &lt;654</t>
  </si>
  <si>
    <t>Därav &lt;655</t>
  </si>
  <si>
    <t>Legitimation</t>
  </si>
  <si>
    <t>Källa: Registret över Hälso- och sjukvårdspersonel(HOSP), Socialstyrelsen</t>
  </si>
  <si>
    <t>Sidan håller en tabell och innehåller en knapp med en hyperlänk som tar dig tillbaka till innehållsförteckningen</t>
  </si>
  <si>
    <t>Sverige</t>
  </si>
  <si>
    <t>EU28/EES+Schweiz, exkl Sverige</t>
  </si>
  <si>
    <t>Polen</t>
  </si>
  <si>
    <t>Finland</t>
  </si>
  <si>
    <t>Danmark</t>
  </si>
  <si>
    <t>Rumänien</t>
  </si>
  <si>
    <t>Norge</t>
  </si>
  <si>
    <t>Tredje land</t>
  </si>
  <si>
    <t>Totalt ***</t>
  </si>
  <si>
    <t xml:space="preserve">Apotekare </t>
  </si>
  <si>
    <t xml:space="preserve">Arbetsterapeut </t>
  </si>
  <si>
    <t xml:space="preserve">Barnmorska </t>
  </si>
  <si>
    <t xml:space="preserve">Biomedicinsk analytiker </t>
  </si>
  <si>
    <t xml:space="preserve">Kiropraktor </t>
  </si>
  <si>
    <t xml:space="preserve">Logoped </t>
  </si>
  <si>
    <t xml:space="preserve">Läkare </t>
  </si>
  <si>
    <t xml:space="preserve">Naprapat </t>
  </si>
  <si>
    <t xml:space="preserve">Optiker </t>
  </si>
  <si>
    <t xml:space="preserve">Psykolog </t>
  </si>
  <si>
    <t xml:space="preserve">Psykoterapeut </t>
  </si>
  <si>
    <t xml:space="preserve">Receptarie </t>
  </si>
  <si>
    <t xml:space="preserve">Sjukhusfysiker </t>
  </si>
  <si>
    <t xml:space="preserve">Sjuksköterska </t>
  </si>
  <si>
    <t xml:space="preserve">Tandhygienist </t>
  </si>
  <si>
    <t xml:space="preserve">Tandläkare </t>
  </si>
  <si>
    <t>**Totalt summerar: "Sverige" + "EU27/EES+Schweiz, exkl Sverige" + "Tredje land(inkl. Storbritannien)"</t>
  </si>
  <si>
    <t xml:space="preserve">***Inom dessa yrkesområden har man kunnat legitimeras sedan år 2000 eller senare (se fliken Om statistiken). </t>
  </si>
  <si>
    <t>Personer som är sysselsatta inom dessa yrken, men som utbildades innan respektive legitimation infördes, räknas inte med i denna statistik.</t>
  </si>
  <si>
    <t>personer som tidigare har beviljats legitimation som sjukgymnast.</t>
  </si>
  <si>
    <t>*Exklusive personer som har deslegitimerats eller avlidit.</t>
  </si>
  <si>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</si>
  <si>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</si>
  <si>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t>Tabell 1. Totala antal utfärdade legitimationer samt antal som därav till personer under 65 år efter kön, 2019-2023*</t>
  </si>
  <si>
    <t>Table 1. Licences granted and Number of Practioners with Licence under 65 years od age,  categorised by Sex, 2019- 2023*</t>
  </si>
  <si>
    <t>Audionom **</t>
  </si>
  <si>
    <t>Dietist **</t>
  </si>
  <si>
    <t>Hälso- och sjukvårdskurator**</t>
  </si>
  <si>
    <t>Ortopedingenjör**</t>
  </si>
  <si>
    <t>Röntgensjuksköterska **</t>
  </si>
  <si>
    <t>Totalt **</t>
  </si>
  <si>
    <t>Audionom ***</t>
  </si>
  <si>
    <t xml:space="preserve">Biomedicinsk analytiker*** </t>
  </si>
  <si>
    <t xml:space="preserve">Dietist*** </t>
  </si>
  <si>
    <t xml:space="preserve">Hälso- och sjukvårdskurator*** </t>
  </si>
  <si>
    <t xml:space="preserve">Ortopedingenjör*** </t>
  </si>
  <si>
    <t xml:space="preserve">Röntgensjuksköterska*** </t>
  </si>
  <si>
    <t>Sverige2022</t>
  </si>
  <si>
    <t>EU2022</t>
  </si>
  <si>
    <t>TredjeLand2022</t>
  </si>
  <si>
    <t>Sverige2023</t>
  </si>
  <si>
    <t>EU2023</t>
  </si>
  <si>
    <t>Sverige 2019</t>
  </si>
  <si>
    <t>EU27/EES+Schweiz och Storbrittanien, exkl Sverige</t>
  </si>
  <si>
    <t>TredjeLand 2019</t>
  </si>
  <si>
    <t>Sverige 2020</t>
  </si>
  <si>
    <t>EU27/EES+Schweiz och Storbrittanien, exkl Sverige 2020</t>
  </si>
  <si>
    <t>TredjeLand 2020</t>
  </si>
  <si>
    <t>Fysioterapeut****</t>
  </si>
  <si>
    <t>Fysioterapeut***</t>
  </si>
  <si>
    <t>***Från år 2014 beviljas legitimation som Fysioterapeut i stället för sjukgymnast. I statistiken används benämningen Fysioterapeut för samtliga</t>
  </si>
  <si>
    <t>****Från år 2014 beviljas legitimation som Fysioterapeut i stället för sjukgymnast. I statistiken används benämningen Fysioterapeut för samtliga</t>
  </si>
  <si>
    <t>Tabell 2.1 Legitimationer utfärdade under 2023 efter kön samt utbildning i Sverige, övriga EU/EES* och 3:e land</t>
  </si>
  <si>
    <t>Table 2.1 Licences granted in 2023 by Sex, Licence and Education in Sweden, EU/EFTA+Switzerland or other countries</t>
  </si>
  <si>
    <t>Barnmedicinska specialiteter</t>
  </si>
  <si>
    <t>Bild- och funktionsmedicinska specialiteter</t>
  </si>
  <si>
    <t>Enskilda basspecialiteter</t>
  </si>
  <si>
    <t>Invärtesmedicinska specialiteter</t>
  </si>
  <si>
    <t>Kirurgiska specialiteter</t>
  </si>
  <si>
    <t>Laboratoriemedicinska specialiteter</t>
  </si>
  <si>
    <t>Neurologiska specialiteter</t>
  </si>
  <si>
    <t>Tilläggsspecialiteter</t>
  </si>
  <si>
    <t>Tandläkarspecialiteter</t>
  </si>
  <si>
    <t>Tabell 3.1 Totala antal utfärdade specialistbevis för läkare och tandläkare, 31 december 2019-2023, kvinnor och män*</t>
  </si>
  <si>
    <t>Specialitet</t>
  </si>
  <si>
    <t>Därav &lt;65 2019</t>
  </si>
  <si>
    <t>2020</t>
  </si>
  <si>
    <t>Därav &lt;65 2020</t>
  </si>
  <si>
    <t>Därav &lt;65 2022</t>
  </si>
  <si>
    <t>Därav &lt;65 2023</t>
  </si>
  <si>
    <t>Summa</t>
  </si>
  <si>
    <t xml:space="preserve"> Barn- och ungdomsmedicin</t>
  </si>
  <si>
    <t xml:space="preserve"> Barn- och ungdomsallergologi</t>
  </si>
  <si>
    <t xml:space="preserve"> Barn- och ungdomskardiologi</t>
  </si>
  <si>
    <t xml:space="preserve"> Barn- och ungdomsneurologi med habilitering</t>
  </si>
  <si>
    <t xml:space="preserve"> Neonatologi</t>
  </si>
  <si>
    <t xml:space="preserve"> Klinisk fysiologi</t>
  </si>
  <si>
    <t xml:space="preserve"> Radiologi</t>
  </si>
  <si>
    <t xml:space="preserve"> Neuroradiologi</t>
  </si>
  <si>
    <t xml:space="preserve"> Akutsjukvård</t>
  </si>
  <si>
    <t xml:space="preserve"> Allmänmedicin</t>
  </si>
  <si>
    <t xml:space="preserve"> Arbets- och miljömedicin</t>
  </si>
  <si>
    <t xml:space="preserve"> Hud- och könssjukdomar</t>
  </si>
  <si>
    <t xml:space="preserve"> Infektionssjukdomar</t>
  </si>
  <si>
    <t xml:space="preserve"> Klinisk farmakologi</t>
  </si>
  <si>
    <t xml:space="preserve"> Klinisk genetik</t>
  </si>
  <si>
    <t xml:space="preserve"> Klinisk nutrition</t>
  </si>
  <si>
    <t xml:space="preserve"> Onkologi</t>
  </si>
  <si>
    <t xml:space="preserve"> Reumatologi</t>
  </si>
  <si>
    <t xml:space="preserve"> Rättsmedicin</t>
  </si>
  <si>
    <t xml:space="preserve"> Socialmedicin</t>
  </si>
  <si>
    <t xml:space="preserve"> Endokrinologi och diabetologi</t>
  </si>
  <si>
    <t xml:space="preserve"> Geriatrik</t>
  </si>
  <si>
    <t xml:space="preserve"> Internmedicin</t>
  </si>
  <si>
    <t xml:space="preserve"> Kardiologi</t>
  </si>
  <si>
    <t xml:space="preserve"> Lungsjukdomar</t>
  </si>
  <si>
    <t xml:space="preserve"> Medicinsk gastroenterologi och hepatologi</t>
  </si>
  <si>
    <t xml:space="preserve"> Njurmedicin</t>
  </si>
  <si>
    <t xml:space="preserve"> Anestesi och intensivvård</t>
  </si>
  <si>
    <t xml:space="preserve"> Barn- och ungdomskirurgi</t>
  </si>
  <si>
    <t xml:space="preserve"> Handkirurgi</t>
  </si>
  <si>
    <t xml:space="preserve"> Kirurgi</t>
  </si>
  <si>
    <t xml:space="preserve"> Kärlkirurgi</t>
  </si>
  <si>
    <t xml:space="preserve"> Obstetrik och gynekologi</t>
  </si>
  <si>
    <t xml:space="preserve"> Ortopedi</t>
  </si>
  <si>
    <t xml:space="preserve"> Plastikkirurgi</t>
  </si>
  <si>
    <t xml:space="preserve"> Thoraxkirurgi</t>
  </si>
  <si>
    <t xml:space="preserve"> Urologi</t>
  </si>
  <si>
    <t xml:space="preserve"> Ögonsjukdomar</t>
  </si>
  <si>
    <t xml:space="preserve"> Öron-, näs- och halssjukdomar</t>
  </si>
  <si>
    <t xml:space="preserve"> Hörsel- och balansrubbningar</t>
  </si>
  <si>
    <t xml:space="preserve"> Röst- och talrubbningar</t>
  </si>
  <si>
    <t xml:space="preserve"> Klinisk kemi</t>
  </si>
  <si>
    <t xml:space="preserve"> Klinisk mikrobiologi</t>
  </si>
  <si>
    <t xml:space="preserve"> Klinisk neurofysiologi</t>
  </si>
  <si>
    <t xml:space="preserve"> Neurokirurgi</t>
  </si>
  <si>
    <t xml:space="preserve"> Neurologi</t>
  </si>
  <si>
    <t xml:space="preserve"> Rehabiliteringsmedicin</t>
  </si>
  <si>
    <t xml:space="preserve"> Barn- och ungdomspsykiatri</t>
  </si>
  <si>
    <t xml:space="preserve"> Psykiatri</t>
  </si>
  <si>
    <t xml:space="preserve"> Rättspsykiatri</t>
  </si>
  <si>
    <t xml:space="preserve"> Allergologi</t>
  </si>
  <si>
    <t xml:space="preserve"> Beroendemedicin</t>
  </si>
  <si>
    <t xml:space="preserve"> Gynekologisk onkologi</t>
  </si>
  <si>
    <t xml:space="preserve"> Nuklearmedicin</t>
  </si>
  <si>
    <t xml:space="preserve"> Palliativ medicin</t>
  </si>
  <si>
    <t xml:space="preserve"> Skolhälsovård</t>
  </si>
  <si>
    <t xml:space="preserve"> Smärtlindring</t>
  </si>
  <si>
    <t xml:space="preserve"> Vårdhygien</t>
  </si>
  <si>
    <t xml:space="preserve"> Äldrepsykiatri</t>
  </si>
  <si>
    <t>Psykiatriska specialiteter</t>
  </si>
  <si>
    <t xml:space="preserve"> Odontologisk radiologi</t>
  </si>
  <si>
    <t xml:space="preserve"> Oral protetik</t>
  </si>
  <si>
    <t xml:space="preserve"> Orofacial medicin</t>
  </si>
  <si>
    <t xml:space="preserve"> Ortodonti</t>
  </si>
  <si>
    <t xml:space="preserve"> Parodontologi</t>
  </si>
  <si>
    <t xml:space="preserve"> Pedodonti</t>
  </si>
  <si>
    <t xml:space="preserve"> Bettfysiologi</t>
  </si>
  <si>
    <t xml:space="preserve"> Endodonti</t>
  </si>
  <si>
    <t>*Exklusive personer som deslegitimerats eller avlidit.</t>
  </si>
  <si>
    <t>**Denna specialitet är en sammanslagning av två liknade specialiteter. Se fliken ’Om statistiken’ för mer information.</t>
  </si>
  <si>
    <t>***Inkludererat den äldre specialiten oral kirurgi</t>
  </si>
  <si>
    <t xml:space="preserve"> Barn- och ungdomshematologi och onkologi**</t>
  </si>
  <si>
    <t xml:space="preserve"> Hematologi**</t>
  </si>
  <si>
    <t xml:space="preserve"> Klinisk immunologi och transfusionsmedicin**</t>
  </si>
  <si>
    <t xml:space="preserve"> Klinisk patologi**</t>
  </si>
  <si>
    <t xml:space="preserve"> Arbetsmedicin**</t>
  </si>
  <si>
    <t xml:space="preserve"> Käkkirurgi***</t>
  </si>
  <si>
    <t>2019Q13B12:K13B12:J13</t>
  </si>
  <si>
    <t>Table 3.2 Total number of granted Speciality qualifications for Doctors (MD) and Dentists, 31 december 2019- 2023, women</t>
  </si>
  <si>
    <t>Tabell 3.2 Totala antal utfärdade specialistbevis för läkare och tandläkare, 31 december 2019-2023, kvinnor*</t>
  </si>
  <si>
    <t>Tabell 3.3 Totala antal utfärdade specialistbevis för läkare och tandläkare, 31 december 2019-2023, män*</t>
  </si>
  <si>
    <t>Table 3.3 Total number of granted Speciality qualifications for Doctors (MD) and Dentists, 31 december 2019- 2023, men</t>
  </si>
  <si>
    <t>Tabell 4. Specialistbevis för läkare och tandläkare utfärdade under 2023, efter kön samt därav antal personer med enbart ett specialistbevis*</t>
  </si>
  <si>
    <t>Table 4.  Speciality qualifications for Doctors (MD) and Dentists granted 2023 categorized by Sex and of which the number of people with only one Speciality qualification</t>
  </si>
  <si>
    <t>Totalt</t>
  </si>
  <si>
    <t>Antal personer därav med</t>
  </si>
  <si>
    <t>Apotekare</t>
  </si>
  <si>
    <t>Arbetsterapeut</t>
  </si>
  <si>
    <t>Audionom</t>
  </si>
  <si>
    <t>Barnmorska</t>
  </si>
  <si>
    <t>Biomedicinsk
analytiker</t>
  </si>
  <si>
    <t>Dietist</t>
  </si>
  <si>
    <t>Fysioterapeut</t>
  </si>
  <si>
    <t>Hälso- och
sjukvårdskurator</t>
  </si>
  <si>
    <t>Kiropraktor</t>
  </si>
  <si>
    <t>Logoped</t>
  </si>
  <si>
    <t>Läkare</t>
  </si>
  <si>
    <t>Naprapat</t>
  </si>
  <si>
    <t>Optiker</t>
  </si>
  <si>
    <t>Ortopedingenjör</t>
  </si>
  <si>
    <t>Psykolog</t>
  </si>
  <si>
    <t>Receptarie</t>
  </si>
  <si>
    <t>Röntgensjuksköterska</t>
  </si>
  <si>
    <t>Sjukhusfysiker</t>
  </si>
  <si>
    <t>Sjuksköterska</t>
  </si>
  <si>
    <t>Tandhygienist</t>
  </si>
  <si>
    <t>Tandläkare</t>
  </si>
  <si>
    <t>Sysselsatta,</t>
  </si>
  <si>
    <t>Hälso- och sjukvård (SNI 86)</t>
  </si>
  <si>
    <t>Öppna sociala insatser (SNI 88)</t>
  </si>
  <si>
    <t>Vård och omsorg med boende (SNI
87)</t>
  </si>
  <si>
    <t>Offentlig förvaltning (SNI 84.1)</t>
  </si>
  <si>
    <t>Övrig specialiserad butikshandel med
hushållsvaror (SNI 47.7)</t>
  </si>
  <si>
    <t>.</t>
  </si>
  <si>
    <t>Arbetsförmedling, bemanning och
andra personalrelaterade tjänster
(SNI 78)</t>
  </si>
  <si>
    <t>Eftergymnasial utbildning (SNI 85.4)</t>
  </si>
  <si>
    <t>Grundskoleutbildning (SNI 85.2)</t>
  </si>
  <si>
    <t>Partihandel med hushållsvaror (SNI
46.4)</t>
  </si>
  <si>
    <t>Gymnasial utbildning (SNI 85.3)</t>
  </si>
  <si>
    <t>Naturvetenskaplig och teknisk
forskning och utveckling (SNI 72.1)</t>
  </si>
  <si>
    <t>Konsulttjänster till företag (SNI 70.2)</t>
  </si>
  <si>
    <t>Offentliga tjänster (SNI 84.2)</t>
  </si>
  <si>
    <t>Skogsförvaltning och skogsskötsel
(SNI 02.1)</t>
  </si>
  <si>
    <t>Vuxenutbildning och övrig utbildning
(SNI 85.5)</t>
  </si>
  <si>
    <t>Dataprogrammering,
datakonsultverksamhet o.d. (SNI
62.0)</t>
  </si>
  <si>
    <t>Verksamhet i religösa samfund och i
andra intresseorganisationer (SNI
94.9)</t>
  </si>
  <si>
    <t>Andra konsumenttjänster (SNI 96.0)</t>
  </si>
  <si>
    <t>Uthyrning och förvaltning av egna
eller arrenderade fastigheter (SNI
68.2)</t>
  </si>
  <si>
    <t>Tillverkning av läkemedel (SNI 21.2)</t>
  </si>
  <si>
    <t>Övriga</t>
  </si>
  <si>
    <t>Ej sysselsatta****</t>
  </si>
  <si>
    <t>Pensionerade</t>
  </si>
  <si>
    <t>Personnummer saknas</t>
  </si>
  <si>
    <t>därav inom näringsgren:</t>
  </si>
  <si>
    <t>*Observera att de läkare, psykologer, sjuksköterskor, m.m. som är leg. psykoterapeuter räknas både i denna tabell och ytterligare en gång i Tabell 7 som psykoterapeut.</t>
  </si>
  <si>
    <t>****Personer som inte är folkbokförda, saknar inkomst eller är arbetslösa samt övriga ej sysselsatta.</t>
  </si>
  <si>
    <t>Kvinnor och män*</t>
  </si>
  <si>
    <t>Audionom**</t>
  </si>
  <si>
    <t>Biomedicinsk
analytiker**</t>
  </si>
  <si>
    <t>Dietist**</t>
  </si>
  <si>
    <t>Hälso- och
sjukvårdskurator**</t>
  </si>
  <si>
    <t>Röntgensjuksköterska**</t>
  </si>
  <si>
    <t>Kvinnor*</t>
  </si>
  <si>
    <t>Tabell 5.1 Antal legitimerad hälso- och sjukvårdspersonal* efter arbetsmarknadsstatus och legitimation, november 2022, kvinnor och män</t>
  </si>
  <si>
    <t xml:space="preserve">Table 5.2 Number of Licensed Practitioners by Status in the Workforce in November, 2022 Women </t>
  </si>
  <si>
    <t xml:space="preserve">Tabell 5.2 Antal legitimerad hälso- och sjukvårdspersonal* efter arbetsmarknadsstatus och legitimation, november 2022, kvinnor </t>
  </si>
  <si>
    <t xml:space="preserve">Tabell 5.3 Antal legitimerad hälso- och sjukvårdspersonal* efter arbetsmarknadsstatus och legitimation, november 2022, män </t>
  </si>
  <si>
    <t xml:space="preserve">Table 5.3 Number of Licensed Practitioners by Status in the Workforce in November, 2022 men </t>
  </si>
  <si>
    <t>Män*</t>
  </si>
  <si>
    <t>*****Personer som bedöms arbeta/leva i utlandet exkluderas. Denna bedömning görs för icke-folkbokförda och de som saknar inkomst i Sverige. Även personer för vilka personnummer saknas exkluderas.</t>
  </si>
  <si>
    <t>Tabell 6.1 Andel (%) ej pensionerade legitimerad hälso- och sjukvårdspersonal* i Sverige efter arbetsmarknadsstatus och legitimation, november 2022, kvinnor och män</t>
  </si>
  <si>
    <t>Table 6.1 Proportion of non-retired Licensed Practitioners in Sweden by Status in the Workforce in November, 2022, Women and Men</t>
  </si>
  <si>
    <t>Tabell 6.2 Andel (%) ej pensionerade legitimerad hälso- och sjukvårdspersonal* i Sverige efter arbetsmarknadsstatus och legitimation, november 2022, kvinnor</t>
  </si>
  <si>
    <t>Table 6.2 Proportion of non-retired Licensed Practitioners in Sweden by Status in the Workforce in November, 2022, Women</t>
  </si>
  <si>
    <t>Tabell 6.2 Andel (%) ej pensionerade legitimerad hälso- och sjukvårdspersonal* i Sverige efter arbetsmarknadsstatus och legitimation, november 2022, män</t>
  </si>
  <si>
    <t>Table 6.2 Proportion of non-retired Licensed Practitioners in Sweden by Status in the Workforce in November, 2022, Men</t>
  </si>
  <si>
    <t>Totalt**</t>
  </si>
  <si>
    <t>Hälso- och sjukvårdskurator</t>
  </si>
  <si>
    <t>Övriga***</t>
  </si>
  <si>
    <t>Verksamhet i religösa samfund och i andra
intresseorganisationer (SNI 94.9)</t>
  </si>
  <si>
    <t>Vuxenutbildning och övrig utbildning (SNI 85.5)</t>
  </si>
  <si>
    <t>Vård och omsorg med boende (SNI 87)</t>
  </si>
  <si>
    <t>Därav med följande legitimation: Psykolog</t>
  </si>
  <si>
    <t>Källa: förteckningen över legitimerade omsorgs- och vårdyrkesgruppers arbetsmarknadsstatus (LOVA), Socialstyrelsen.</t>
  </si>
  <si>
    <t>*Observera att de läkare, psykologer, sjuksköterskor, m.m. som är leg. psykoterapeuter räknas både i denna tabell och ytterligare en gång i tabell 5a under respektive annan legitimation.</t>
  </si>
  <si>
    <t>**Legitimationsyrkena i tabellen summerar inte till Totalt eftersom psykoterapeuter även kan ha andra utbildningar som grund än sådana som leder till legitimation.</t>
  </si>
  <si>
    <t>***Övriga registrerade legitimationsyrken</t>
  </si>
  <si>
    <t>*Inklusive Schweiz, från 2022 räknas Storbritannien som tredje land</t>
  </si>
  <si>
    <t>Table 5.1 Number of Licensed Practitioners by Status in the Workforce in November, 2022, Women and Men</t>
  </si>
  <si>
    <t>Tabell 7.1 Antal legitimerade psykoterapeuter* efter arbetsmarknadsstatus och senast annan legitimation, november 2022, kvinnor och män</t>
  </si>
  <si>
    <t>Table 7.1 Number of Licensed Psychotherapists by Status in the Workforce and latest second Licence in November, 2022, Women and Men</t>
  </si>
  <si>
    <t>Tabell 7.2 Antal legitimerade psykoterapeuter* efter arbetsmarknadsstatus och senast annan legitimation, november 2022, kvinnor</t>
  </si>
  <si>
    <t>Table 7.2 Number of Licensed Psychotherapists by Status in the Workforce and latest second Licence in November, 2022, Women</t>
  </si>
  <si>
    <t>Tabell 7.3 Antal legitimerade psykoterapeuter* efter arbetsmarknadsstatus och senast annan legitimation, november 2022, män</t>
  </si>
  <si>
    <t>Table 7.3 Number of Licensed Psychotherapists by Status in the Workforce and latest second Licence in November, 2022, Men</t>
  </si>
  <si>
    <t>Tabell 8. Antal sysselsatt legitimerad hälso- och sjukvårdspersonal* efter legitimation och kön, november 2018–2022</t>
  </si>
  <si>
    <t>Table 8. Number of Employed Licensed Practitioners by Licence and Sex, November 2018–2022</t>
  </si>
  <si>
    <t>År</t>
  </si>
  <si>
    <t>Biomedicinsk 
analytiker**</t>
  </si>
  <si>
    <t>Tandhygenist</t>
  </si>
  <si>
    <t>*Exkl. psykoterapeuter. Observera att de leg. psykoterapeuter som är läkare, psykologer, sjuksköterskor, m.m. räknas både i denna tabell och ytterligare en gång i tabell 7 som psykoterapeut.</t>
  </si>
  <si>
    <t>Personer som är sysselsatta inom dessa yrken, men som utbildades innan respektive legitimationen infördes, räknas inte med i denna statistik.</t>
  </si>
  <si>
    <t>2021</t>
  </si>
  <si>
    <t>Därav &lt;65 2021</t>
  </si>
  <si>
    <t>Tabell 9. Antal sysselsatta legitimerade psykoterapeuter* efter kön, november 2018-2022</t>
  </si>
  <si>
    <t xml:space="preserve">       2018</t>
  </si>
  <si>
    <t xml:space="preserve">       2019</t>
  </si>
  <si>
    <t xml:space="preserve">       2020</t>
  </si>
  <si>
    <t xml:space="preserve">       2021</t>
  </si>
  <si>
    <t xml:space="preserve">       2022</t>
  </si>
  <si>
    <t>Totalt sysselsatta kvinnor och män</t>
  </si>
  <si>
    <t>Totalt sysselsatta kvinnor</t>
  </si>
  <si>
    <t>Totalt sysselsatta män</t>
  </si>
  <si>
    <t>Sysselsatta inom hälso- och sjukvården kvinnor_män</t>
  </si>
  <si>
    <t>Sysselsatta inom hälso- och sjukvården kvinnor</t>
  </si>
  <si>
    <t>Sysselsatta inom hälso- och sjukvården män</t>
  </si>
  <si>
    <t>*Observera att de leg. psykoterapeuter som är läkare, psykologer, sjuksköterskor, m.fl. räknas både i denna tabell och ytterligare en</t>
  </si>
  <si>
    <t xml:space="preserve"> gång i tabell 10 under respektive legitimation.</t>
  </si>
  <si>
    <t>Table 9. Number of Employed Licensed Psychotherapists by Sex in November, 2018–2022</t>
  </si>
  <si>
    <t>Tabell 10.1 Antal yrkesverksamma legitimerad hälso- och sjukvårdspersonal efter legitimation november 2018–2022, kvinnor och män</t>
  </si>
  <si>
    <t>Biomedicinsk analytiker</t>
  </si>
  <si>
    <t>Verksamhetsområde och legitimation</t>
  </si>
  <si>
    <t>Förändring i förhållandetill befolkningen (%)* 2017-2021</t>
  </si>
  <si>
    <t>Farmaci</t>
  </si>
  <si>
    <t>Hälso- och sjukvård</t>
  </si>
  <si>
    <t>Optiken</t>
  </si>
  <si>
    <t xml:space="preserve"> Tandvården</t>
  </si>
  <si>
    <t xml:space="preserve">Tabell 10.2 Antal yrkesverksamma legitimerad hälso- och sjukvårdspersonal efter legitimation november 2018–2022, kvinnor </t>
  </si>
  <si>
    <t>Tabell 10.2 Number of professionally active licensed health care personnel, by license in November 2018–2022, Women and Men</t>
  </si>
  <si>
    <t>Tabell 10.1 Number of professionally active licensed health care personnel, by license in November 2018–2022, Women and Men</t>
  </si>
  <si>
    <t>Tabell 10.2 Antal yrkesverksamma legitimerad hälso- och sjukvårdspersonal efter legitimation november 2018–2022, män</t>
  </si>
  <si>
    <t>Tabell 10.2 Number of professionally active licensed health care personnel, by license in November 2018–2022, Men</t>
  </si>
  <si>
    <t>*Antalet har dividerats med befolkningsmängden motsvarande år för att få en adekvat jämförelse av förändringen för perioden.</t>
  </si>
  <si>
    <t>Tabell 11.1 Antal yrkesverksamma legitimerad hälso- och sjukvårdspersonal* i länen och per 100 000 invånare november 2022, kvinnor och män</t>
  </si>
  <si>
    <t>Table 11.1  Number of professionally active licensed health care personnel by Licence and region, and per 100 000 inhabitants in November 2022, Women and Men</t>
  </si>
  <si>
    <t>*Exkl. psykoterapeuter. Observera att de leg. psykoterapeuter som har annan legitimaion såsom läkare, psykologer, sjuksköterskor, m.m. räknas i denna tabell med sin senaste andra legitimation.</t>
  </si>
  <si>
    <t>****Spridningen bland de länsvisa observationerna har jämförts på basis av den så kallade variationskoefficienten som kan beskrivas som en normaliserad standardavvikelse, uttryckt i procent.</t>
  </si>
  <si>
    <t>Ju högre värde på variationskoefficienten för ett yrke, desto större är skillnaden mellan länen när det gäller yrkestätheten. Se även fliken 'Definitioner och mått'.</t>
  </si>
  <si>
    <t>Tabell 11.2 Antal yrkesverksamma legitimerad hälso- och sjukvårdspersonal* i länen och per 100 000 invånare november 2022, kvinnor</t>
  </si>
  <si>
    <t>Table 11.2  Number of professionally active licensed health care personnel by Licence and region, and per 100 000 inhabitants in November 2022, Women</t>
  </si>
  <si>
    <t>Tabell 11.3 Antal yrkesverksamma legitimerad hälso- och sjukvårdspersonal* i länen och per 100 000 invånare november 2022, män</t>
  </si>
  <si>
    <t>Table 11.3  Number of professionally active licensed health care personnel by Licence and region, and per 100 000 inhabitants in November 2022, men</t>
  </si>
  <si>
    <t>Antal icke pensionerade i
Sverige*****</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</si>
  <si>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</si>
  <si>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</si>
  <si>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</si>
  <si>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</si>
  <si>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</si>
  <si>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</si>
  <si>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</si>
  <si>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</si>
  <si>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</si>
  <si>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</si>
  <si>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</si>
  <si>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</si>
  <si>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</si>
  <si>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</si>
  <si>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</si>
  <si>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</si>
  <si>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</si>
  <si>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</si>
  <si>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</si>
  <si>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</si>
  <si>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</si>
  <si>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Riket*</t>
  </si>
  <si>
    <t>Variationskoefficient****</t>
  </si>
  <si>
    <t>Biomedicinsk analytiker**</t>
  </si>
  <si>
    <t>Hälso- och sjukvård, publiceringsår 2024</t>
  </si>
  <si>
    <t>Statistik om legitimerad hälso- och sjukvårdspersonal (2023) samt arbetsmarknadsstatus (2022)</t>
  </si>
  <si>
    <t>Statistik om hälso- och sjukvårdspersonal - Socialstyrelsen</t>
  </si>
  <si>
    <t>Mikael Ohlin</t>
  </si>
  <si>
    <t>https://www.socialstyrelsen.se/statistik-och-data/statistik/alla-statistikamnen/halso-och-sjukvardspersonal/</t>
  </si>
  <si>
    <t>www.socialstyrelsen.se/en/statistics-and-data/statistics</t>
  </si>
  <si>
    <t>Statistics on Licensed Health Care Personnel (2023) and Workforce status (2022)</t>
  </si>
  <si>
    <t>1. Legitimationer 2019-2023</t>
  </si>
  <si>
    <t>2.1 Legitmation, utb.land</t>
  </si>
  <si>
    <t>2.2 Legit. utb.land 2019–2023</t>
  </si>
  <si>
    <t>3.1 Specialistbevis 2019–2023</t>
  </si>
  <si>
    <t>3.2 Spec.bevis kv. 2019-2023</t>
  </si>
  <si>
    <t>3.3 Spec.bevis män 2019-2023</t>
  </si>
  <si>
    <t>4. Specialistbevis 2023</t>
  </si>
  <si>
    <t>5.1 Arbetsm.status legitimerade</t>
  </si>
  <si>
    <t>6.1 Ej pensionerade leg.</t>
  </si>
  <si>
    <t xml:space="preserve">6.2 Ej pensionerade leg. kv. </t>
  </si>
  <si>
    <t xml:space="preserve">6.3 Ej pensionerade leg. män </t>
  </si>
  <si>
    <t>7.1 Arbetsm.status psykoterap.</t>
  </si>
  <si>
    <t>7.2 Arbetsm. psykoterap. kv.</t>
  </si>
  <si>
    <t>7.3 Arbetsm. psykoterap. män</t>
  </si>
  <si>
    <t>8. Sysselsatt leg. 2018–2022</t>
  </si>
  <si>
    <t>9. Syssels. psykoterap. 2018–22</t>
  </si>
  <si>
    <t>10.1 Yrkesverksamma 2018-2022</t>
  </si>
  <si>
    <t>10.2 Yrkesverks. kv. 2018–2022</t>
  </si>
  <si>
    <t>10.3 Yrkesverks. män 2018–2022</t>
  </si>
  <si>
    <t>11.1 Yrkesverksamma per 100000</t>
  </si>
  <si>
    <t>11.2 Yrkesverks. per 100000 kv.</t>
  </si>
  <si>
    <t>11.3 Yrkesverks. per 100000 män</t>
  </si>
  <si>
    <t>Bilaga. Innehållet i de näringsgrenar som presenteras i rapporten</t>
  </si>
  <si>
    <t>Bilaga. Innehållet i de näringsgrenar som presenteras i rapporten.</t>
  </si>
  <si>
    <t>Appendix. Detailed list of contents in the industrial branch codes used in the report</t>
  </si>
  <si>
    <t>För en fullständig redovisning av vad som ingår näringsgrenar hänvisas till följande informationssida hos SCB:</t>
  </si>
  <si>
    <t>For a complete list of what is included in the industrial branch codes, refer to the following site at Statistics Sweden:</t>
  </si>
  <si>
    <t>https://www.scb.se/dokumentation/klassifikationer-och-standarder/standard-for-svensk-naringsgrensindelning-sni/</t>
  </si>
  <si>
    <t>https://www.scb.se/en/documentation/classifications-and-standards/swedish-standard-industrial-classification-sni/</t>
  </si>
  <si>
    <t>46.4 - Partihandel med hushållsvaror</t>
  </si>
  <si>
    <t>46.4 - Wholesale of household goods</t>
  </si>
  <si>
    <t>Partihandel med textilier</t>
  </si>
  <si>
    <t>Wholesale of textiles</t>
  </si>
  <si>
    <t>Partihandel med kläder och skodon</t>
  </si>
  <si>
    <t>Wholesale of clothing and footwear</t>
  </si>
  <si>
    <t>Partihandel med elektriska hushållsmaskiner och -apparater</t>
  </si>
  <si>
    <t>Wholesale of electrical household appliances</t>
  </si>
  <si>
    <t>Partihandel med ljud- och bildanläggningar samt videoutrustning</t>
  </si>
  <si>
    <t>Wholesale of radio, television and video equipment</t>
  </si>
  <si>
    <t>Partihandel med inspelade band och skivor för musik och bild</t>
  </si>
  <si>
    <t>Wholesale of recorded audio and video tapes, cds and dvds</t>
  </si>
  <si>
    <t>Partihandel med elartiklar</t>
  </si>
  <si>
    <t>Wholesale of electrical equipment</t>
  </si>
  <si>
    <t>Partihandel med fotografiska och optiska produkter</t>
  </si>
  <si>
    <t>Wholesale of photographic and optical goods</t>
  </si>
  <si>
    <t>Partihandel med glas och porslin, rengöringsmedel</t>
  </si>
  <si>
    <t>Wholesale of china and glassware and cleaning materials</t>
  </si>
  <si>
    <t>Partihandel med parfym och kosmetika</t>
  </si>
  <si>
    <t>Wholesale of perfume and cosmetics</t>
  </si>
  <si>
    <t>Partihandel med medicinsk utrustning och apoteksvaror</t>
  </si>
  <si>
    <t>Wholesale of pharmaceutical goods</t>
  </si>
  <si>
    <t>Partihandel med möbler, mattor och belysningsartiklar</t>
  </si>
  <si>
    <t>Wholesale of furniture, carpets and lighting equipment</t>
  </si>
  <si>
    <t>Partihandel med ur och guldsmedsvaror</t>
  </si>
  <si>
    <t>Wholesale of watches and jewellery</t>
  </si>
  <si>
    <t>Partihandel med sport- och fritidsartiklar</t>
  </si>
  <si>
    <t>Wholesale of sporting equipment</t>
  </si>
  <si>
    <t>Partihandel med kontorsförbrukningsvaror</t>
  </si>
  <si>
    <t>Wholesale of stationary and other office goods</t>
  </si>
  <si>
    <t>Partihandel med övriga hushållsvaror</t>
  </si>
  <si>
    <t>Wholesale of other household goods n.e.c.</t>
  </si>
  <si>
    <t>47.7 - Övrig specialiserad butikshandel med hushållsvaror</t>
  </si>
  <si>
    <t>47.7 - Retail sale in non-specialised stores</t>
  </si>
  <si>
    <t>Specialiserad butikshandel med herr-, dam- och barnkläder, blandat</t>
  </si>
  <si>
    <t>Retail sale of men's, women's and children's clothing in specialised stores</t>
  </si>
  <si>
    <t>Specialiserad butikshandel med herrkläder</t>
  </si>
  <si>
    <t>Retail sale of men's clothing in specialised stores</t>
  </si>
  <si>
    <t>Specialiserad butikshandel med damkläder</t>
  </si>
  <si>
    <t>Retail sale of women's clothing in specialised stores</t>
  </si>
  <si>
    <t>Specialiserad butikshandel med barnkläder</t>
  </si>
  <si>
    <t>Retail sale of children's clothing in specialised stores</t>
  </si>
  <si>
    <t>Specialiserad butikshandel med pälsar</t>
  </si>
  <si>
    <t>Retail sale of furs in specialised stores</t>
  </si>
  <si>
    <t xml:space="preserve">Specialiserad butikshandel med skodon </t>
  </si>
  <si>
    <t>Retail sale of footwear in specialised stores</t>
  </si>
  <si>
    <t>Specialiserad butikshandel med väskor, reseffekter och lädervaror</t>
  </si>
  <si>
    <t>Retail sale of leather goods in specialised stores</t>
  </si>
  <si>
    <t>Apotekshandel</t>
  </si>
  <si>
    <t>Dispensing chemist</t>
  </si>
  <si>
    <t>Specialiserad butikshandel med sjukvårdsartiklar</t>
  </si>
  <si>
    <t>Retail sale of medical and orthopaedic goods in specialised stores</t>
  </si>
  <si>
    <t>Specialiserad butikshandel med kosmetika och hygienartiklar</t>
  </si>
  <si>
    <t>Retail sale of cosmetic and toilet articles in specialised stores</t>
  </si>
  <si>
    <t>Specialiserad butikshandel med blommor och andra växter, frön och gödselmedel</t>
  </si>
  <si>
    <t>Retail sale of flowers, plants, seedsand fertilisers in specialised stores</t>
  </si>
  <si>
    <t>Specialiserad butikshandel med små sällskapsdjur</t>
  </si>
  <si>
    <t>Retail sale of  pet animals and pet food in specialised stores</t>
  </si>
  <si>
    <t>Specialiserad butikshandel med ur</t>
  </si>
  <si>
    <t>Retail sale of watches and clocks in specialised stores</t>
  </si>
  <si>
    <t>Specialiserad butikshandel med guldsmedsvaror och smycken</t>
  </si>
  <si>
    <t>Retail sale of jewellery in specialised stores</t>
  </si>
  <si>
    <t>Specialiserad butikshandel med glasögon och andra optiska artiklar utom fotoutrustning</t>
  </si>
  <si>
    <t>Retail sale of spectacles and other optical goods except photographic equipment in specialised stores</t>
  </si>
  <si>
    <t>Specialiserad butikshandel med fotoutrustning</t>
  </si>
  <si>
    <t>Retail sale of photographic equipment in specialised stores</t>
  </si>
  <si>
    <t>Specialiserad butikshandel med konst samt galleriverksamhet</t>
  </si>
  <si>
    <t>Retail sale of art in specialised stores; art gallery activities</t>
  </si>
  <si>
    <t>Specialiserad butikshandel med mynt och frimärken</t>
  </si>
  <si>
    <t>Retail sale of coins and stamps in specialised stores</t>
  </si>
  <si>
    <t>Övrig specialiserad butikshandel</t>
  </si>
  <si>
    <t>Other retail sale in specialised stores n.e.c.</t>
  </si>
  <si>
    <t>Specialiserad butikshandel med antikviteter och begagnade böcker</t>
  </si>
  <si>
    <t>Retail sale of antiques and second-hand books in stores</t>
  </si>
  <si>
    <t>Specialiserad butikshandel med övriga begagnade varor</t>
  </si>
  <si>
    <t>Retail sale of other second-hand goods in stores</t>
  </si>
  <si>
    <t>Auktioner i butik</t>
  </si>
  <si>
    <t>Activities of auctioning houses</t>
  </si>
  <si>
    <t>70.2 - Konsulttjänster till företag</t>
  </si>
  <si>
    <t>70.2 - Management consultancy activities</t>
  </si>
  <si>
    <t>PR och kommunikation</t>
  </si>
  <si>
    <t>Public relations and communication activities</t>
  </si>
  <si>
    <t>Konsultverksamhet avseende företags organisation</t>
  </si>
  <si>
    <t>Business and other management consultancy activities</t>
  </si>
  <si>
    <t>72.1 - Naturvetenskaplig och teknisk forskning och utveckling</t>
  </si>
  <si>
    <t>72.1 - Research and experimental development on natural sciences and engineering</t>
  </si>
  <si>
    <t>Bioteknisk forskning och utveckling</t>
  </si>
  <si>
    <t>Research and experimental development on biotechnology</t>
  </si>
  <si>
    <t>Annan naturvetenskaplig och teknisk forskning och utveckling</t>
  </si>
  <si>
    <t>Other research and experimental development on natural sciences and engineering</t>
  </si>
  <si>
    <t>78 - Arbetsförmedling, bemanning och andra personalrelaterade tjänster</t>
  </si>
  <si>
    <t>78 - Employment activities</t>
  </si>
  <si>
    <t>Arbetsförmedling och rekrytering</t>
  </si>
  <si>
    <t>Activities of employment placement agencies</t>
  </si>
  <si>
    <t>Personaluthyrning</t>
  </si>
  <si>
    <t>Temporary employment agency activities</t>
  </si>
  <si>
    <t>Övrigt tillhandahållande av personalfunktioner</t>
  </si>
  <si>
    <t>Other human resources provision</t>
  </si>
  <si>
    <t>84.1 - Offentlig förvaltning</t>
  </si>
  <si>
    <t>84.1 Administration of the State and the economic and social policy of the community</t>
  </si>
  <si>
    <t>Stats- och kommunledning, lagstiftning och övergripande planering</t>
  </si>
  <si>
    <t>Executive and legislative administration of central and local government</t>
  </si>
  <si>
    <t>Inspektion, kontroll, tillståndsgivning</t>
  </si>
  <si>
    <t>Inspection, control, permit and licensing activities of central and local government</t>
  </si>
  <si>
    <t xml:space="preserve">Skatteförvaltning, indrivning </t>
  </si>
  <si>
    <t>Fiscal activities</t>
  </si>
  <si>
    <t>Samhällelig informationsförsörjning</t>
  </si>
  <si>
    <t>Public dissemination of information</t>
  </si>
  <si>
    <t>Personalförvaltning och andra allmänna stödtjänster</t>
  </si>
  <si>
    <t>Supporting service activities for the government as a whole</t>
  </si>
  <si>
    <t>Administration av grundskole- och gymnasieskoleutbildning</t>
  </si>
  <si>
    <t>Administration of primary and secondary education</t>
  </si>
  <si>
    <t>Administration av universitets- och högskoleutbildning samt forskning</t>
  </si>
  <si>
    <t>Administration of higher education and research</t>
  </si>
  <si>
    <t>Administration av hälso- och sjukvård</t>
  </si>
  <si>
    <t>Administration of health care</t>
  </si>
  <si>
    <t>Administration av omsorg och socialtjänst</t>
  </si>
  <si>
    <t>Administration of social welfare</t>
  </si>
  <si>
    <t>Administration av program för kultur, miljö, boende m.m.</t>
  </si>
  <si>
    <t>Administration of culture, environment, housing etc. programmes</t>
  </si>
  <si>
    <t>Administration av infrastrukturprogram</t>
  </si>
  <si>
    <t>Administration of infrastructure programmes</t>
  </si>
  <si>
    <t>Administration av program för jordbruk, skogsbruk, jakt och fiske</t>
  </si>
  <si>
    <t>Administration of programmes relating to agriculture, forestry and fishing</t>
  </si>
  <si>
    <t>Administration av arbetsmarknadsprogram</t>
  </si>
  <si>
    <t>Administration of Workforce programmes</t>
  </si>
  <si>
    <t>Administration av andra näringslivsprogram</t>
  </si>
  <si>
    <t>Administration of other business, industry and trade programmes</t>
  </si>
  <si>
    <t>84.2 - Offentliga tjänster</t>
  </si>
  <si>
    <t>84.2 - Provision of services to the community as a whole</t>
  </si>
  <si>
    <t>Utrikesförvaltning</t>
  </si>
  <si>
    <t>Foreign affairs</t>
  </si>
  <si>
    <t>Militärt försvar</t>
  </si>
  <si>
    <t>Military defence activities</t>
  </si>
  <si>
    <t>Gemensam verksamhet för totalförsvaret</t>
  </si>
  <si>
    <t>Defence support activities</t>
  </si>
  <si>
    <t>Civilt försvar och frivilligförsvar</t>
  </si>
  <si>
    <t>Civil defence activities</t>
  </si>
  <si>
    <t>Åklagarverksamhet</t>
  </si>
  <si>
    <t>Public prosecutor activities</t>
  </si>
  <si>
    <t>Domstolsverksamhet</t>
  </si>
  <si>
    <t>Law court activities</t>
  </si>
  <si>
    <t>Kriminalvård</t>
  </si>
  <si>
    <t>Detention and rehabilitation of criminals</t>
  </si>
  <si>
    <t>Polisverksamhet</t>
  </si>
  <si>
    <t>Public order and safety activities</t>
  </si>
  <si>
    <t>Brand- och räddningsverksamhet</t>
  </si>
  <si>
    <t>Fire service activities</t>
  </si>
  <si>
    <t>85.2 - Grundskoleutbildning</t>
  </si>
  <si>
    <t>85.2 - Primary education</t>
  </si>
  <si>
    <t>Grundskoleutbildning och förskoleklass</t>
  </si>
  <si>
    <t>Compulsory comprehensive school education and pre-school class</t>
  </si>
  <si>
    <t>Utbildning inom grundsärskola</t>
  </si>
  <si>
    <t>Special school primary education</t>
  </si>
  <si>
    <t>85.3 - Gymnasial utbildning</t>
  </si>
  <si>
    <t>85.3 - Secondary education</t>
  </si>
  <si>
    <t>Studieförberedande gymnasial utbildning</t>
  </si>
  <si>
    <t>General secondary education</t>
  </si>
  <si>
    <t>Kommunal vuxenutbildning o.d.</t>
  </si>
  <si>
    <t>Municipal adult education</t>
  </si>
  <si>
    <t xml:space="preserve">Gymnasial yrkesutbildning                                                                                       </t>
  </si>
  <si>
    <t>Technical and vocational secondary education</t>
  </si>
  <si>
    <t>Utbildning inom gymnasiesärskola</t>
  </si>
  <si>
    <t>Special school secondary education</t>
  </si>
  <si>
    <t>Annan gymnasial utbildning</t>
  </si>
  <si>
    <t>Other secondary education</t>
  </si>
  <si>
    <t>Yrkesförarutbildning m.m.</t>
  </si>
  <si>
    <t>School activities for occupational drivers</t>
  </si>
  <si>
    <t>85.4 - Eftergymnasial utbildning</t>
  </si>
  <si>
    <t>85.4 - Higher education</t>
  </si>
  <si>
    <t>Eftergymnasial utbildning vid annat än universitet och högskola</t>
  </si>
  <si>
    <t>Post-secondary non-tertiary education</t>
  </si>
  <si>
    <t>Universitets- eller högskoleutbildning</t>
  </si>
  <si>
    <t>Tertiary education</t>
  </si>
  <si>
    <t>85.5 - Vuxenutbildning och övrig utbildning</t>
  </si>
  <si>
    <t>85.5 - Other education</t>
  </si>
  <si>
    <t>Sport- och fritidsutbildning</t>
  </si>
  <si>
    <t>Sports and recreation education</t>
  </si>
  <si>
    <t>Kommunala kulturskolans utbildning</t>
  </si>
  <si>
    <t>Activities of municipal culture schools</t>
  </si>
  <si>
    <t>Övrig musik-, dans- och kulturell utbildning</t>
  </si>
  <si>
    <t>Other cultural education</t>
  </si>
  <si>
    <t>Trafikskoleverksamhet</t>
  </si>
  <si>
    <t>Driving school activities</t>
  </si>
  <si>
    <t>Arbetsmarknadsutbildning</t>
  </si>
  <si>
    <t>Workforce training</t>
  </si>
  <si>
    <t>Folkhögskoleutbildning</t>
  </si>
  <si>
    <t>Folk high school education</t>
  </si>
  <si>
    <t>Studieförbundens och frivilligorganisationernas utbildning</t>
  </si>
  <si>
    <t>Activities of adult education associations</t>
  </si>
  <si>
    <t>Personalutbildning</t>
  </si>
  <si>
    <t>Staff training</t>
  </si>
  <si>
    <t>Diverse övrig utbildning</t>
  </si>
  <si>
    <t>Various other education n.e.c.</t>
  </si>
  <si>
    <t xml:space="preserve">86 - Hälso- och sjukvård </t>
  </si>
  <si>
    <t>86 - Human health activities</t>
  </si>
  <si>
    <t xml:space="preserve">Sluten primärvård </t>
  </si>
  <si>
    <t>Hospital primary health activities</t>
  </si>
  <si>
    <t>Specialiserad sluten somatisk hälso- och sjukvård på sjukhus</t>
  </si>
  <si>
    <t>Specialised hospital somatic activities</t>
  </si>
  <si>
    <t>Specialiserad sluten psykiatrisk hälso- och sjukvård på sjukhus</t>
  </si>
  <si>
    <t>Specialised hospital psychiatric activities</t>
  </si>
  <si>
    <t>Primärvårdsmottagningar med läkare m.m.</t>
  </si>
  <si>
    <t>General primary medical practice activities</t>
  </si>
  <si>
    <t>Annan allmän öppen hälso- och sjukvård, ej primärvård</t>
  </si>
  <si>
    <t>Other general medical practice activities</t>
  </si>
  <si>
    <t>Specialistläkarverksamhet inom öppenvård, på sjukhus</t>
  </si>
  <si>
    <t>Specialist medical practice activities, at hospitals</t>
  </si>
  <si>
    <t>Specialistläkarverksamhet inom öppenvård, ej på sjukhus</t>
  </si>
  <si>
    <t>Specialist medical practice activities, not at hospitals</t>
  </si>
  <si>
    <t>Tandläkarverksamhet</t>
  </si>
  <si>
    <t>Dental practice activities</t>
  </si>
  <si>
    <t>Medicinsk laboratorieverksamhet m.m.</t>
  </si>
  <si>
    <t>Activities of medical laboratories etc.</t>
  </si>
  <si>
    <t>Ambulanstransporter och ambulanssjukvård</t>
  </si>
  <si>
    <t>Ambulance transports and ambulance health care activities</t>
  </si>
  <si>
    <t>Primärvård, ej läkare</t>
  </si>
  <si>
    <t>Primary health activities, not physicians</t>
  </si>
  <si>
    <t>Tandhygienistverksamhet</t>
  </si>
  <si>
    <t>Activities of dental hygienists</t>
  </si>
  <si>
    <t>Fysioterapeutisk verksamhet  o.d.</t>
  </si>
  <si>
    <t>Activities of physiotherapists etc.</t>
  </si>
  <si>
    <t>Annan öppen hälso- och sjukvård, utan läkare</t>
  </si>
  <si>
    <t>Other human health activities n.e.c.</t>
  </si>
  <si>
    <t>87 - Vård och omsorg med boende</t>
  </si>
  <si>
    <t>87 - Residential care activities</t>
  </si>
  <si>
    <t>Boende med sjuksköterskevård</t>
  </si>
  <si>
    <t>Residential nursing care activities</t>
  </si>
  <si>
    <t xml:space="preserve">Boende med särskild service för personer med utvecklingsstörning eller  psykiska funktionshinder </t>
  </si>
  <si>
    <t>Care in special forms of accommodation for persons with mental retardation and mental disability</t>
  </si>
  <si>
    <t>Boende med särskild service för barn och ungdomar med missbruksproblem</t>
  </si>
  <si>
    <t>Care in special forms of accommodation for children and young people with substance abuse problems</t>
  </si>
  <si>
    <t>Boende med särskild service för vuxna med missbruksproblem</t>
  </si>
  <si>
    <t>Care in special forms of accommodation for adults with substance abuse problems</t>
  </si>
  <si>
    <t>Vård och omsorg i särskilda boendeformer för äldre personer</t>
  </si>
  <si>
    <t>Care in special forms of accommodation for the elderly</t>
  </si>
  <si>
    <t>Vård och omsorg i särskilda boendeformer för  personer med funktionshinder</t>
  </si>
  <si>
    <t>Care in special forms of accommodation for disabled persons</t>
  </si>
  <si>
    <t>Heldygnsvård med boende för barn och ungdomar med sociala problem</t>
  </si>
  <si>
    <t>Twenty-four hours care with accommodation for children and young people with social problems</t>
  </si>
  <si>
    <t>Omsorg och sociala insatser i övriga boendeformer för vuxna</t>
  </si>
  <si>
    <t>Care with accommodation for adults n.e.c.</t>
  </si>
  <si>
    <t xml:space="preserve">88 - Öppna sociala insatser </t>
  </si>
  <si>
    <t>88 - Social work activities without accommodation</t>
  </si>
  <si>
    <t>Öppna sociala insatser för äldre personer</t>
  </si>
  <si>
    <t>Social work activities without accommodation for the elderly</t>
  </si>
  <si>
    <t>Öppna sociala insatser för personer med funktionshinder</t>
  </si>
  <si>
    <t>Social work activities without accommodation for disabled persons</t>
  </si>
  <si>
    <t>Dagbarnvård</t>
  </si>
  <si>
    <t>Child day-care activities</t>
  </si>
  <si>
    <t>Öppna sociala insatser för barn och ungdomar med sociala problem</t>
  </si>
  <si>
    <t>Social work activities for children and young people with social problems</t>
  </si>
  <si>
    <t>Öppna sociala insatser för vuxna med missbruksproblem</t>
  </si>
  <si>
    <t>Day-care activities for adults with substance abuse problems</t>
  </si>
  <si>
    <t>Övriga öppna sociala insatser för vuxna</t>
  </si>
  <si>
    <t>Social work activities without accommodation for adults n.e.c.</t>
  </si>
  <si>
    <t>Humanitära insatser</t>
  </si>
  <si>
    <t>Humanitarian relief activities</t>
  </si>
  <si>
    <t>Drift av flyktingförläggning</t>
  </si>
  <si>
    <t>Operation of refugee camps</t>
  </si>
  <si>
    <t>5.2 Arbetsm.status leg. kv</t>
  </si>
  <si>
    <t>5.3 Arbetsm.status leg. män</t>
  </si>
  <si>
    <t>Bilaga</t>
  </si>
  <si>
    <t>Appendix. Detailed list of contents in the industrial sector codes used in the report</t>
  </si>
  <si>
    <t>Licences granted in 2023 by Sex, Licence, and Education in Sweden, EU/EEA + Switzerland or Other Countries</t>
  </si>
  <si>
    <t>Tabell 4. Specialistbevis för läkare och tandläkare utfärdade under 2023 efter kön samt därav antal personer med enbart ett specialistbevis</t>
  </si>
  <si>
    <t>Speciality qualification for Doctors and Dentists granted 2023 categorized by Sex and of which the number of people with only one Speciality qualification</t>
  </si>
  <si>
    <t>Tabell 1. Totalt antal utfärdade legitimationer, därav till personer under 65 år efter kön, 2019-2023</t>
  </si>
  <si>
    <t>Licences granted and Number of Practitioners with a Licence under 65 years of age, categorised by Sex, 2019–2023</t>
  </si>
  <si>
    <t>Tabell 2.2 Legitimationer utfärdade efter kön samt utbildning i Sverige, övriga EU/EES* och 3:e land, respektive år,  31 december 2019-2023</t>
  </si>
  <si>
    <t>Licences granted by Sex, Licence, and Education in Sweden, EU/EEA + Switzerland or Other Countries, 31 december 2019-2023</t>
  </si>
  <si>
    <t>Tabell 3.1 Totalt antal utfärdade specialistbevis för läkare och tandläkare, 31 december 2019-2023, kvinnor och män</t>
  </si>
  <si>
    <t>Total number of granted Speciality qualifications for Doctors and Dentists, 31 december 2019-2023, women and men</t>
  </si>
  <si>
    <t>Tabell 3.2 Totalt antal utfärdade specialistbevis för läkare och tandläkare, 31 december 2019-2023, kvinnor</t>
  </si>
  <si>
    <t>Total number of granted Speciality qualifications for Doctors and Dentists, 31 december 2019-2023, women</t>
  </si>
  <si>
    <t>Total number of granted Speciality qualifications for Doctors and Dentists, 31 december 2019-2023, men</t>
  </si>
  <si>
    <t>Tabell 5.1 Antal legitimerad hälso- och sjukvårdspersonal efter arbetsmarknads-status och legitimation i november 2022, kvinnor och män</t>
  </si>
  <si>
    <t>Number of Licensed Practitioners by Status in the Workforce in November, 2022, Women and Men</t>
  </si>
  <si>
    <t>Tabell 5.2 Antal legitimerad hälso- och sjukvårdspersonal efter arbetsmarknadsstatus och legitimation i november 2022, kvinnor</t>
  </si>
  <si>
    <t>Number of Licensed Practitioners by Status in the Workforce in November, 2022, Women</t>
  </si>
  <si>
    <t>Tabell 5.3 Antal legitimerad hälso- och sjukvårdspersonal efter arbetsmarknadsstatus och legitimation i november 2022, män</t>
  </si>
  <si>
    <t>Number of Licensed Practitioners by Status in the Workforce in November, 2022, Men</t>
  </si>
  <si>
    <t>Tabell 6.1 Andel (%) ej pensionerade legitimerad hälso- och sjukvårdspersonal i Sverige efter arbetsmarknadsstatus och leg., nov. 2022 kvinnor och män</t>
  </si>
  <si>
    <t>Proportion of non-retired Licensed Practitioners in Sweden by Status in the Workforce in November, 2022, Women and Men</t>
  </si>
  <si>
    <t>Tabell 6.2 Andel (%) ej pensionerade legitimerad hälso- och sjukvårdspersonal i Sverige efter arbetsmarknadsstatus och legitimation, nov. 2022 kvinnor</t>
  </si>
  <si>
    <t>Proportion of non-retired Licensed Practitioners in Sweden by Status in the Workforce in November, 2022, Women</t>
  </si>
  <si>
    <t>Tabell 6.3 Andel (%) ej pensionerade legitimerad hälso- och sjukvårdspersonal i Sverige efter arbetsmarknadsstatus och legitimation, nov. 2022 män</t>
  </si>
  <si>
    <t>Proportion of non-retired Licensed Practitioners in Sweden by Status in the Workforce in November, 2022, Men</t>
  </si>
  <si>
    <t>Tabell 7.1 Antal legitimerade psykoterapeuter efter arbetsmarknadsstatus och ev. legitimation i november 2022, kvinnor och män</t>
  </si>
  <si>
    <t>Number of Licensed Psychotherapists by Status in the Workforce and latest second Licence in November, 2022, Women and Men</t>
  </si>
  <si>
    <t>Tabell 7.2 Antal legitimerade psykoterapeuter efter arbetsmarknadsstatus och ev. legitimation i november 2022, kvinnor</t>
  </si>
  <si>
    <t>Number of Licensed Psychotherapists by Status in the Workforce and latest second Licence in November, 2022, Women</t>
  </si>
  <si>
    <t>Tabell 7.3 Antal legitimerade psykoterapeuter efter arbetsmarknadsstatus och ev. legitimation i november 2022, män</t>
  </si>
  <si>
    <t>Number of Licensed Psychotherapists by Status in the Workforce and latest second Licence in November, 2022, Men</t>
  </si>
  <si>
    <t>Tabell 11.1 Antal yrkesverksamma legitimerad hälso- och sjukvårdspersonal i länen och per 100 000 invånare november 2022, kvinnor och män</t>
  </si>
  <si>
    <t>Number of professionally active licensed health care personnel by Licence and region, and per 100 000 inhabitants in November 2022, Women and Men</t>
  </si>
  <si>
    <t>Tabell 11.2 Antal yrkesverksamma legitimerad hälso- och sjukvårdspersonal i länen och per 100 000 invånare november 2022, kvinnor</t>
  </si>
  <si>
    <t>Number of professionally active licensed health care personnel by Licence and region, and per 100 000 inhabitants in November 2022, Women</t>
  </si>
  <si>
    <t>Tabell 11.3 Antal yrkesverksamma legitimerad hälso- och sjukvårdspersonal i länen och per 100 000 invånare november 2022, män</t>
  </si>
  <si>
    <t>Number of professionally active licensed health care personnel by Licence and region, and per 100 000 inhabitants in November 2022, Men</t>
  </si>
  <si>
    <t>Tabell 8. Antal sysselsatt legitimerad hälso- och sjukvårdspersonal efter legitimation och kön, november 2018–2022</t>
  </si>
  <si>
    <t>Number of Employed Licensed Practitioners by Licence and Sex, November 2018–2022</t>
  </si>
  <si>
    <t>Tabell 9. Antal sysselsatta legitimerade psykoterapeuter efter kön, november 2018–2022</t>
  </si>
  <si>
    <t>Number of Employed Licensed Psychotherapists by Sex, November 2018–2022</t>
  </si>
  <si>
    <t>Tabell 10.1 Antal legitimerad hälso- och sjukvårdspersonal sysselsatt inom sitt professionella verksamsamhetsområde efter legitimation november 2018–2022, män och kvinnor</t>
  </si>
  <si>
    <t>Number of professionally active licensed health care personnel, by license and sex in November 2018-2022, Men and Women</t>
  </si>
  <si>
    <t>Tabell 10.2 Antal legitimerad hälso- och sjukvårdspersonal sysselsatt inom sitt professionella verksamsamhetsområde efter legitimation november 2018–2022, kvinnor</t>
  </si>
  <si>
    <t>Tabell 10.3 Antal legitimerad hälso- och sjukvårdspersonal sysselsatt inom sitt professionella verksamsamhetsområde efter legitimation november 2018–2022, män</t>
  </si>
  <si>
    <t xml:space="preserve">Statistiken innehåller information om antal utfärdade legitimationer för hälso- och sjukvårdspersonal, antal utfärdade specialistbevis för läkare och tandläkare samt arbetsmarknadsstatus för hälso- och sjukvårdspersonalen. </t>
  </si>
  <si>
    <t>Utfärdande och registrering av legitimationer sker samtidigt vid Socialstyrelsen. Legitimation krävs i regel för anställning. Ett eventuellt bortfall av utfärdade legitimationer måste anses vara obetydligt.</t>
  </si>
  <si>
    <t>Det saknas fullständigt svenskt personnummer för ett antal personer. Det är således okänt huruvida personerna är syssselsatta i Sverige, bor i utlandet och så vidare eftersom  deras legitimationsuppgifter inte kan samköras med uppgifter från LISA. Dessa redovisas som "Personnummer saknas" i tabellerna 5 och 7.</t>
  </si>
  <si>
    <t>Syftet med denna rapport är att ge en årlig redovisning av antal legitimerad hälso- och sjukvårdspersonal samt antal innehavare av specialistbevis för läkare och tandläkare. Statistiken är även uppdelad på arbetsmarknadsstatus, kön samt inom vilken näringsgren de legitimerade är sysselsatta inom. Statistiken ger underlag för bland annat utbildningsdimensionering, kompetensförsörjning och som allmän samhällsinformation.</t>
  </si>
  <si>
    <t>Om legitimationer och specialistbevis</t>
  </si>
  <si>
    <t>I 3 kap. 2 § lagen (1998:531) om yrkesverksamhet på hälso- och sjukvårdens område framgår vilka yrken inom</t>
  </si>
  <si>
    <t>hälso- och sjukvården som omfattas av legitimationsbestämmelser. Det finns följande 22</t>
  </si>
  <si>
    <t>legitimationsyrken:</t>
  </si>
  <si>
    <t>•      Apotekare</t>
  </si>
  <si>
    <t>•      Arbetsterapeut</t>
  </si>
  <si>
    <t>•      Audionom</t>
  </si>
  <si>
    <t>•      Barnmorska</t>
  </si>
  <si>
    <t>•      Biomedicinsk analytiker</t>
  </si>
  <si>
    <t>•      Dietist</t>
  </si>
  <si>
    <t>•      Fysioterapeut</t>
  </si>
  <si>
    <t>•      Hälso- och sjukvårdskurator</t>
  </si>
  <si>
    <t>•      Kiropraktor</t>
  </si>
  <si>
    <t>•      Läkare</t>
  </si>
  <si>
    <t>•      Logoped</t>
  </si>
  <si>
    <t>•      Naprapat</t>
  </si>
  <si>
    <t>•      Optiker</t>
  </si>
  <si>
    <t>•      Ortopedingenjör</t>
  </si>
  <si>
    <t>•      Psykolog</t>
  </si>
  <si>
    <t>•      Psykoterapeut</t>
  </si>
  <si>
    <t>•      Röntgensjuksköterska</t>
  </si>
  <si>
    <t>•      Receptarie</t>
  </si>
  <si>
    <t>•      Sjukhusfysiker</t>
  </si>
  <si>
    <t>•      Sjuksköterska</t>
  </si>
  <si>
    <t>•      Tandhygienist</t>
  </si>
  <si>
    <t>•      Tandläkare</t>
  </si>
  <si>
    <t>Numera beviljas legitimation som fysioterapeut medan inga fler legitimationer som sjukgymnast beviljas. Personer med legitimation som sjukgymnast får söka legitimation som fysioterapeut. Ingen person får ha legitimation som både sjukgymnast och fysioterapeut. Från och med år 2014 ersattes begreppet sjukgymnaster i statistiken med fysioterapeuter. I statistiken används benämningen fysioterapeut för samtliga personer som tidigare har beviljats legitimation som sjukgymnast.</t>
  </si>
  <si>
    <t>Från och med 1 april 2006 blev det möjligt för audionomer, biomedicinska analytiker, dietister och ortopedingenjörer att legitimera sig.</t>
  </si>
  <si>
    <t>Från och med år 2000 är röntgensjuksköterska ett legitimerat yrke. Röntgensjuksköterskor som utbildade sig innan år 2000 kunde välja mellan att behålla sin sjuksköterskelegitimation eller erhålla legitimation som röntgensjuksköterskor. Många valde att behålla sin sjuksköterskelegitimation för att behålla möjlighet att arbeta som sjuksköterska inom andra verksamhetsområden. I nuläget representerar därför inte antalet legitimerade röntgensjuksköterskor det totala antalet befintliga röntgensjuksköterskor.</t>
  </si>
  <si>
    <t xml:space="preserve">Från och med 1 juli 2019 är hälso- och sjukvårdskurator ett legitimationsyrke i Sverige. Under tiden 1 juli 2019 och fram till den 1 juli 2024 kan den som inte har hälso- och sjukvårdskuratorsexamen men som har arbetat som kurator inom hälso- och sjukvården ansöka om legitimation enligt övergångsbestämmelser. Antalet legitimerade inom dessa yrken speglar därför ännu inte storleken av antalet verksamma inom yrket. </t>
  </si>
  <si>
    <t>Specialistkompetenser</t>
  </si>
  <si>
    <t>Läkare, tandläkare och sjuksköterskor har reglerade specialistutbildningar. För läkare och tandläkare utfärdas bevis om specialistkompetens av Socialstyrelsen.</t>
  </si>
  <si>
    <t xml:space="preserve">År 2006 införde Sverige en ny specialistindelning för läkare som inlett sin specialistutbildning efter den sista juni 2006. Denna specialistindelning omfattade totalt 56 specialiteter indelade i bas, gren och tilläggsspecialiteter. Fram till 2014 hade alla med läkarlegitimation rätt att erhålla specialistbevis enligt den gamla indelningen som omfattade 62 specialiteter. År 2015 förändrades specialistindelningen igen (SOSFS 2015:8) och den består nu av 44 basspecialiteter, 10 tilläggsspecialiteter och 9 grenspecialiteter. </t>
  </si>
  <si>
    <t>Redovisningen av specialiteterna i tabellerna har anpassats till 2015 års indelning.</t>
  </si>
  <si>
    <t xml:space="preserve">Specialiteterna transfusionsmedicin och klinisk immunologi är ihopslagna till en specialitet. </t>
  </si>
  <si>
    <t>De äldre specialiteterna barn- och ungdomsradiologi och barnonkologi har slagits samman till barn- och ungdomshematologi och onkologi.</t>
  </si>
  <si>
    <t>Specialiteterna klinisk bakteriologi och klinisk virologi har slagits samman till nya specialiteten klinisk mikrobiologi.</t>
  </si>
  <si>
    <t>I specialiteten klinisk patologi ingår även den äldre specialiteten klinisk cytologi.</t>
  </si>
  <si>
    <t>Specialiteterna arbetsmedicin och företagshälsovård har slagits samman till arbetsmedicin.</t>
  </si>
  <si>
    <t>De tidigare separata specialiteterna går inte längre att rapportera på.</t>
  </si>
  <si>
    <t xml:space="preserve">För tandläkare finns nio olika specialiteter. </t>
  </si>
  <si>
    <t>Sjuksköterskespecialiteterna regleras enligt bestämmelser i högskoleförordningen (1993:100). Sådana specialistsjuksköterskeexamina registreras inte av Socialstyrelsen och redovisas inte i denna tabellpublikation.</t>
  </si>
  <si>
    <t>Tabellerna</t>
  </si>
  <si>
    <t>Utfärdade legitimationer och specialistbevis. Tabell 1-4.</t>
  </si>
  <si>
    <t>I tabellerna 1-4 redovisas totala antalet utfärdade legitimationer och specialistbevis för läkare och tandläkare per den 31 december de senaste fem åren samt antalet utfärdade legitimationer och specialistbevis per den 31 december under aktuellt statistikår. Observera att uppgifterna i tabell 1-4 ligger ett år före uppgifterna i tabell 5-11. Tabellerna om arbetsmarknadsstatus för hälso- och sjukvårdspersonal och psykoterapeuterna har en eftersläpning på ett statistikår jämfört med uppgifterna om utfärdade legitimationer och specialistbevis.</t>
  </si>
  <si>
    <t>Arbetsmarknadsstatus hälso- och sjukvårdspersonal. Tabell 5-6, 8 och 10-11.</t>
  </si>
  <si>
    <t>I tabellerna 5 och 6 redovisas samtliga legitimerade yrken efter personalens arbetsmarknadsstatus och kön. Vidare redovisas de sysselsatta efter näringsgren.  I tabellerna 8 och 10 redovisas antal sysselsatta under den senaste femårsperioden samt antal som är yrkesverksamma inom hälso- och sjukvården. I tabell 10 redovisas dessutom förändringen i antal legitimerade i förhållande till befolkningen de senaste fem åren. Tabell 11 visar antal sysselsatt legitimerad hälso- och sjukvårdspersonal i länen och per 100 000 invånare.</t>
  </si>
  <si>
    <t xml:space="preserve">Vid beräkning av legitimation redovisas läget den 1 november under det aktuella statistikåret. Individer som har avlidit eller deslegitimerats 1 november eller senare exkluderas. Av praktiska skäl betraktas personer som en gång exkluderats på grund av deslegitimation och som senare återlegitimeras fortfarande som deslegitimerade. Antalet återlegitimerade är ytterst få. </t>
  </si>
  <si>
    <t xml:space="preserve">Arbetsmarknadsstatus psykoterapeuterna, separat redovisning. Tabell 7 och 9. </t>
  </si>
  <si>
    <t xml:space="preserve">Psykoterapeututbildning är en påbyggnadsutbildning och kräver en grundexamen som till exempel kan vara psykolog, läkare, socionom, eller sjuksköterska. Av knappt 5 000 icke-pensionerade psykoterapeuter bosatta i Sverige november 2017 hade cirka sextio procent en legitimation inom ett annat legitimationsyrke i hälso- och sjukvården. Många psykoterapeuter kan anses arbeta inom sitt grundyrke, till exempel som psykolog eller läkare. </t>
  </si>
  <si>
    <t>På grund av svårigheter att avgöra inom vilket yrke en psykoterapeut ska klassificeras i statistiken exkluderas information om psykoterapeutlegitimation och redovisas istället separat. Detta betyder att en psykoterapeut som också är psykolog räknas i tabellerna 5-6, 8, och 10-11 som psykolog. En psykoterapeut som inte har någon annan legitimation ingår inte i dessa tabeller. Statistik för alla personer som innehar en psykoterapeutlegitimation redovisas i tabell 7 och 9 per den 1 november aktuellt statistikår och de senaste fem åren. På motsvarande sätt som övriga yrkesgrupper sambearbetas legitimationsuppgifter i HOSP med sysselsättningsdata från LISA.</t>
  </si>
  <si>
    <t xml:space="preserve">Att tänka på om nya legitimerade yrken </t>
  </si>
  <si>
    <t>För ytterligare information om kvalitet och bortfall, se dokumentet Kvalitetsdeklaration.</t>
  </si>
  <si>
    <t>Skillnader mot tidigare rapporter</t>
  </si>
  <si>
    <t>Från och med år 2013 används näringsgrenskategoringssystemet SNI 2007 för att gruppera näringsgrenar. Tidigare användes SNI2002 för att kunna jämföra uppgifter som avser åren 1995–2011. Det nya uppdaterade SNI 2007 innebär nya koder och benämningar för de flesta näringsgrenarna men innehållet på tresifforsnivå är i stort sett detsamma. Sedan 2019 års publicering har presentationen genomgått en del förändringar, enligt nedan:
• Tabell 2b har tillkommit
• Tabell 2 har bytt nummer till 2a
• Tabell 8abc har utgått.
• Tabell 9 har bytt nummer till tabell 8.
• Tabell 10 och tabell 11 har slagits ihop och bytt nummer till tabell 9.
• Tabell 12abc har bytt nummer till tabell 10abc.
• Tabell 13 har bytt nummer till tabell 11abc. 
Sedan 2020 följer tabellernas numrering mönstret 1.1, 1.2, 1.3 istället för 1a, 1b, 1c.  I tabell 5, 6, 10 och 11 förs numer sjukskötersköterskor med radiologispecialitet (en specialitet som togs bort vid införandet av röntgensjuksköterskelegitimationen)  till övriga sjuksköterskor, istället för med röntgensjuksköterskor.</t>
  </si>
  <si>
    <t>Metod och källa</t>
  </si>
  <si>
    <t>HOSP</t>
  </si>
  <si>
    <t xml:space="preserve">Socialstyrelsens register över hälso- och sjukvårdspersonal (HOSP) är ett totalregister över samtliga personer med legitimationer inom hälso- och sjukvårdsyrken. En person kan ha flera legitimationer. Barnmorskor har till exempel i de allra flesta fall både en sjuksköterske- och en barnmorskelegitimation. Psykoterapeuter har oftast också en annan legitimation. HOSP är i statistisk mening inte ett individregister utan ett legitimationsregister. Det innebär att registrets primära enheter är legitimationer. Det finns alltså lika många observationer som antalet legitimationer. </t>
  </si>
  <si>
    <t>LISA</t>
  </si>
  <si>
    <t>Longitudinell integrationsdatabas för sjukförsäkrings- och arbetsmarknads­studier (LISA, tidigare LOUISE) är en longitudinell individbaserad databas som omfattar samtliga folkbokförda personer i åldern 16 år och uppåt samt företag med minst en anställd. Databasen sammankopplar befintliga dataregister från den sociala sektorn och från utbildnings- och arbetsmarknadssektorn i Sverige. De intressanta delregistren för denna redovisning är registerbaserad arbetsmarknadsstatistik (RAMS) och registret över totalbefolkningen (RTB).</t>
  </si>
  <si>
    <t>Övriga register på SCB</t>
  </si>
  <si>
    <t xml:space="preserve">Från universitets- och högskoleregistret hämtas uppgifter om  psykoterapeuters examen från år 1977 och fram till aktuellt statistikår. Från företagsdatabasen (FDB) hämtas uppgifter om identitet för företag som tillhör Svenska Personaluthyrnings– och rekryteringsförbundet (SPUR) för att identifiera rekryteringspersonal. Slutligen används registret över pedagogisk personal för att avgöra vilka individer som var verksamma som lärare inom gymnasieskolan. Dessa lärare anses inte utöva elevhälsa och exkluderas från statistiken. </t>
  </si>
  <si>
    <t>Sambearbetning</t>
  </si>
  <si>
    <t>Statistikinformationen i denna rapport bygger på en sambearbetning av uppgifter från Socialstyrelsens register HOSP samt flera register från SCB, huvudsakligen LISA. Utöver LISA hämtas även uppgifter från SCB:s företagsdatabas (FDB), universitets- och högskoleregistret och registret över pedagogisk personal. De samkörda uppgifterna bildar förteckningen LOVA på Socialstyrelsen. LOVA står för legitimerade Omsorgs- och Vårdyrkesgruppers Arbetsmarknadsstatus. Uppgifterna hämtades tidigare från det projekt som kallades Nationella planeringsstödets, NPS.</t>
  </si>
  <si>
    <t>Sambearbetningen av dessa registerdata har som grund personnumren från HOSP och i viss mån universitets- och högskoleregistret. Från LISA hämtas uppgifter som till exempel arbetsmarknadsstatus, utbetald pension och sjukersättning. (se bild A). När registren sambearbetas görs registret om till ett individregister. Varje individ fördelas en legitimation. I fall där en person har flera legitimationer har tilldelningen gjorts efter principen att den senaste legitimationen är den som gäller. Ett fåtal personer har erhållit flera legitimationer samtidigt (samma kalendermånad). För dessa tilldelas legitimation efter längst utbildning. Om utbildningarna är lika långa tilldelas en legitimation med hjälp av ett slumpmässigt val.</t>
  </si>
  <si>
    <t>Bild A. Schematisk bild över sambearbetningen av förteckningen för statistiken.</t>
  </si>
  <si>
    <t>Sekretess</t>
  </si>
  <si>
    <t>Storleken på grupperna som redovisas i statistiken är väldigt skiftande. Det är därför nödvändigt att i vissa fall dölja cellvärden för att bevara sekretessen enligt 24 kap. 8 § i Offentlighets- och sekretesslagen (2009:400). Därför har cellinformation med värden 1–3 individer dolts för de uppgifter som sambearbetats med information från SCB. De tabeller som på grund av detta har behövts kryssmarkeras är tabell 5-7. Utöver de första dolda värdena har då även ytterligare ett värde i regel det närmast lägsta värde dolts i rader och kolumner där enbart ett värde innehåller 1–3 individer. Detta för att värdet inte ska kunna beräknas med hjälp av kolumn- eller radsummor. De dolda tabellcellerna markeras med (x).</t>
  </si>
  <si>
    <t>Tabellvärden</t>
  </si>
  <si>
    <t>Tabellceller markerade med (.) anger att värdet inte är definierat. Det vill säga, det inte kan förekomma något värde i denna cell. Kan det förekomma värden men värdet är 0 markeras det med (0).</t>
  </si>
  <si>
    <t>Personerna i undersökningen kan tilldelas 21 av de 22 legitimationer som omfattades av lagen (1998:531) om yrkesverksamhet på hälso- och sjukvårdens område (LYHS) vid tidpunkten för analysen – november aktuellt statistikår. Psykoterapeutlegitimationen räknas inte med i tilldelningen. Vid samkörningen används information från HOSP och övriga källor som i tid sammanfaller med arbetsmarknads-uppgifterna i LISA, dvs. under november för undersökningsåren.</t>
  </si>
  <si>
    <t>I den här sidan finns information om statistiken. Sidan innehåller en bild och även en knapp med en hyperlänk som tar dig tillbaka till innehållsförteckningen.</t>
  </si>
  <si>
    <t>Definitions</t>
  </si>
  <si>
    <t xml:space="preserve">Tillstånd att utöva ett av 22 hälso- och sjukvårdsyrken som beviljas av Socialstyrelsen </t>
  </si>
  <si>
    <t>License</t>
  </si>
  <si>
    <t>Right to practice one of 22 health care proffessions granted the National Board of Health and Welfare.</t>
  </si>
  <si>
    <t>Specialistbevis</t>
  </si>
  <si>
    <t>Certifierad medicinsk eller dental specialist godkänd av Socialstyrelsen</t>
  </si>
  <si>
    <t>Speciallist qualification</t>
  </si>
  <si>
    <t>Qualified medical or dental specialist. Qualification is approved by the National Board of Health and Welfare</t>
  </si>
  <si>
    <t>The following countries were members of the European Economic Area in 2021:</t>
  </si>
  <si>
    <t>EU27</t>
  </si>
  <si>
    <t>EU</t>
  </si>
  <si>
    <t>EES</t>
  </si>
  <si>
    <t>Island, Liechtenstein och Norge</t>
  </si>
  <si>
    <t>EFTA</t>
  </si>
  <si>
    <t>Iceland, Liechtenstein and Norway</t>
  </si>
  <si>
    <t>Variationskoefficient</t>
  </si>
  <si>
    <t>Normaliserad standardavvikelse uttryckt i procent. Beräknas som standardavvikelsen / medelvärdet (absolut belopp) * 100</t>
  </si>
  <si>
    <t>Standardavvikelsen är ett statistiskt mått som mäter hur mycket de olika värdena i en population avviker från medelvärdet.</t>
  </si>
  <si>
    <t>Med normalisering menas inom statistiken att göra värden jämförbara.</t>
  </si>
  <si>
    <t>Variationskoefficienten beskriver standaravvikelsen som procentandelar av medelvärdet. Den gör att det går att jämföra standardavvikelsen på olika skalor.</t>
  </si>
  <si>
    <t>Coefficient of variation (CV)</t>
  </si>
  <si>
    <t>Normalized standard deviation expressed as a percentage. Calculated as the standard deviation / mean (absolute amount) * 100</t>
  </si>
  <si>
    <t>The standard deviation is a statistical measure that measures how much the different values in a population deviate from the mean.</t>
  </si>
  <si>
    <t>The coefficient of variation describes the standard deviation as percentages of the mean. It makes it possible to compare the standard deviation on different scales.</t>
  </si>
  <si>
    <t>Belgien, Bulgarien, Cypern, Danmark, Estland, Finland, Frankrike, Grekland, Irland, Italien, Kroatien, Lettland, Litauen, Luxemburg, Malta, Nederländerna, Polen, Portugal, Rumänien, Slovakien, Slovenien, Spanien, Sverige, Tjeckien, Tyskland, Ungern och Österrike</t>
  </si>
  <si>
    <t>Inom detta frirörlighetsområde ingår följande länder den 31 december 2022:</t>
  </si>
  <si>
    <t>EU/EES + Schweiz</t>
  </si>
  <si>
    <t>EU/EFTA + Switzerland</t>
  </si>
  <si>
    <t>Austria, Belgium, Bulgaria, Croatia, Cyprus, Czech Republic, Denmark, Estonia, Finland, France, Germany, Greece, Ireland, Italy, Latvia, Lithuania, Poland, Slovakia, Slovenia, Hungary, Portugal, Romania, Spain, Luxembourg, Malta, Netherlands and Sweden</t>
  </si>
  <si>
    <t>Antal</t>
  </si>
  <si>
    <t>Därav</t>
  </si>
  <si>
    <t>Med enbart</t>
  </si>
  <si>
    <t>Psykoterapeut</t>
  </si>
  <si>
    <t>Samtliga</t>
  </si>
  <si>
    <t>Ungern</t>
  </si>
  <si>
    <t>Schweiz</t>
  </si>
  <si>
    <t>Legitimerade yrken</t>
  </si>
  <si>
    <t>Biomedicinska analytiker</t>
  </si>
  <si>
    <t>Läkarspecialiteter</t>
  </si>
  <si>
    <t>Barn- och ungdomsmedicin</t>
  </si>
  <si>
    <t>Barn- och ungdomsallergologi</t>
  </si>
  <si>
    <t>Barn- och ungdomshematologi och onkologi</t>
  </si>
  <si>
    <t>Barn- och ungdomskardiologi</t>
  </si>
  <si>
    <t>Barn- och ungdomsneurologi med habilitering</t>
  </si>
  <si>
    <t>Neonatologi</t>
  </si>
  <si>
    <t>Klinisk fysiologi</t>
  </si>
  <si>
    <t>Radiologi</t>
  </si>
  <si>
    <t>Neuroradiologi</t>
  </si>
  <si>
    <t>Akutsjukvård</t>
  </si>
  <si>
    <t>Allmänmedicin</t>
  </si>
  <si>
    <t>Arbets- och miljömedicin</t>
  </si>
  <si>
    <t>Hud- och könssjukdomar</t>
  </si>
  <si>
    <t>Infektionssjukdomar</t>
  </si>
  <si>
    <t>Klinisk farmakologi</t>
  </si>
  <si>
    <t>Klinisk genetik</t>
  </si>
  <si>
    <t>Klinisk nutrition</t>
  </si>
  <si>
    <t>Onkologi</t>
  </si>
  <si>
    <t>Reumatologi</t>
  </si>
  <si>
    <t>Rättsmedicin</t>
  </si>
  <si>
    <t>Socialmedicin</t>
  </si>
  <si>
    <t>Endokrinologi och diabetologi</t>
  </si>
  <si>
    <t>Geriatrik</t>
  </si>
  <si>
    <t>Hematologi</t>
  </si>
  <si>
    <t>Internmedicin</t>
  </si>
  <si>
    <t>Kardiologi</t>
  </si>
  <si>
    <t>Lungsjukdomar</t>
  </si>
  <si>
    <t>Medicinsk gastroenterologi och hepatologi</t>
  </si>
  <si>
    <t>Njurmedicin</t>
  </si>
  <si>
    <t>Opererande specialiteter</t>
  </si>
  <si>
    <t>Anestesi och intensivvård</t>
  </si>
  <si>
    <t>Barn- och ungdomskirurgi</t>
  </si>
  <si>
    <t>Handkirurgi</t>
  </si>
  <si>
    <t>Kirurgi</t>
  </si>
  <si>
    <t>Kärlkirurgi</t>
  </si>
  <si>
    <t>Obstetrik och gynekologi</t>
  </si>
  <si>
    <t>Ortopedi</t>
  </si>
  <si>
    <t>Plastikkirurgi</t>
  </si>
  <si>
    <t>Thoraxkirurgi</t>
  </si>
  <si>
    <t>Urologi</t>
  </si>
  <si>
    <t>Ögonsjukdomar</t>
  </si>
  <si>
    <t>Öron-, näs- och halssjukdomar</t>
  </si>
  <si>
    <t>Hörsel- och balansrubbningar</t>
  </si>
  <si>
    <t>Röst- och talrubbningar</t>
  </si>
  <si>
    <t>Kliniska laboratoriespecialiteter</t>
  </si>
  <si>
    <t>Klinisk immunologi och transfusionsmedicin</t>
  </si>
  <si>
    <t>Klinisk kemi</t>
  </si>
  <si>
    <t>Klinisk mikrobiologi</t>
  </si>
  <si>
    <t>Klinisk patologi</t>
  </si>
  <si>
    <t>Klinisk neurofysiologi</t>
  </si>
  <si>
    <t>Neurokirurgi</t>
  </si>
  <si>
    <t>Neurologi</t>
  </si>
  <si>
    <t>Rehabiliteringsmedicin</t>
  </si>
  <si>
    <t>Barn- och ungdomspsykiatri</t>
  </si>
  <si>
    <t>Psykiatri</t>
  </si>
  <si>
    <t>Rättspsykiatri</t>
  </si>
  <si>
    <t>Allergologi</t>
  </si>
  <si>
    <t>Arbetsmedicin</t>
  </si>
  <si>
    <t>Beroendemedicin</t>
  </si>
  <si>
    <t>Gynekologisk onkologi</t>
  </si>
  <si>
    <t>Nuklearmedicin</t>
  </si>
  <si>
    <t>Palliativ medicin</t>
  </si>
  <si>
    <t>Skolhälsovård (medicinska insatser i elevhälsan)</t>
  </si>
  <si>
    <t>Smärtlindring</t>
  </si>
  <si>
    <t>Vårdhygien</t>
  </si>
  <si>
    <t>Äldrepsykiatri</t>
  </si>
  <si>
    <t>Pedodonti</t>
  </si>
  <si>
    <t>Ortodonti</t>
  </si>
  <si>
    <t>Parodontologi</t>
  </si>
  <si>
    <t>Oral kirurgi</t>
  </si>
  <si>
    <t>Endodonti</t>
  </si>
  <si>
    <t>Orofacial medicin</t>
  </si>
  <si>
    <t>Oral protetik</t>
  </si>
  <si>
    <t>Odontologisk radiologi</t>
  </si>
  <si>
    <t>Bettfysiologi</t>
  </si>
  <si>
    <t>Number</t>
  </si>
  <si>
    <t>Year(s)</t>
  </si>
  <si>
    <t>Of which</t>
  </si>
  <si>
    <t>Free movement treaty within EU, EEA and Switzerland</t>
  </si>
  <si>
    <t>Women</t>
  </si>
  <si>
    <t>Licence</t>
  </si>
  <si>
    <t>With only</t>
  </si>
  <si>
    <t>Men</t>
  </si>
  <si>
    <t>Psychotherapist</t>
  </si>
  <si>
    <t>All</t>
  </si>
  <si>
    <t>Specialty qualification</t>
  </si>
  <si>
    <t>Specialty</t>
  </si>
  <si>
    <t>Sum</t>
  </si>
  <si>
    <t>Total</t>
  </si>
  <si>
    <t>Other countries</t>
  </si>
  <si>
    <t>Others</t>
  </si>
  <si>
    <t>Sweden</t>
  </si>
  <si>
    <t>Denmark</t>
  </si>
  <si>
    <t>Hungary</t>
  </si>
  <si>
    <t>Romania</t>
  </si>
  <si>
    <t>Poland</t>
  </si>
  <si>
    <t>Switzerland</t>
  </si>
  <si>
    <t>Licensed professions</t>
  </si>
  <si>
    <t>Occupational Therapist</t>
  </si>
  <si>
    <t>Audiologist</t>
  </si>
  <si>
    <t>Midwife</t>
  </si>
  <si>
    <t>Biomedical Scientist/Technologist</t>
  </si>
  <si>
    <t>Dietician</t>
  </si>
  <si>
    <t>Physiotherapist</t>
  </si>
  <si>
    <t>Healthcare Counselor</t>
  </si>
  <si>
    <t>Chiropractor</t>
  </si>
  <si>
    <t>Speech Therapist</t>
  </si>
  <si>
    <t>Doctor</t>
  </si>
  <si>
    <t>Naprapath</t>
  </si>
  <si>
    <t>Optician</t>
  </si>
  <si>
    <t>Orthopaedic Engineer/Technologist</t>
  </si>
  <si>
    <t>Psychologist</t>
  </si>
  <si>
    <t>Prescriptionist (see pharmacist)</t>
  </si>
  <si>
    <t>Radiographer</t>
  </si>
  <si>
    <t>Medical Physicist</t>
  </si>
  <si>
    <t>Nurse</t>
  </si>
  <si>
    <t>Dental Hygienist</t>
  </si>
  <si>
    <t>Dentist</t>
  </si>
  <si>
    <t>Medical specialities</t>
  </si>
  <si>
    <t>Paediatric Specialities</t>
  </si>
  <si>
    <t>Paediatrics</t>
  </si>
  <si>
    <t>Child and adolescent allergology</t>
  </si>
  <si>
    <t>Child and adolescent haematology and oncology</t>
  </si>
  <si>
    <t>Child and adolescent cardiology</t>
  </si>
  <si>
    <t>Child and adolescent neurology</t>
  </si>
  <si>
    <t>Neonatology</t>
  </si>
  <si>
    <t>Radiological Specialities</t>
  </si>
  <si>
    <t>Clinical physiology</t>
  </si>
  <si>
    <t>Radiology</t>
  </si>
  <si>
    <t>Neuroradiology</t>
  </si>
  <si>
    <t>Basic specialities</t>
  </si>
  <si>
    <t>Accident and emergency medicine</t>
  </si>
  <si>
    <t>Family Medicine</t>
  </si>
  <si>
    <t>Occupational and environmental medicine</t>
  </si>
  <si>
    <t>Dermatology-venereology</t>
  </si>
  <si>
    <t>Communicable diseases</t>
  </si>
  <si>
    <t>Pharmacology</t>
  </si>
  <si>
    <t xml:space="preserve">Clinical genetics </t>
  </si>
  <si>
    <t>Nutrition</t>
  </si>
  <si>
    <t>Radiotherapy</t>
  </si>
  <si>
    <t>Rheumatology</t>
  </si>
  <si>
    <t>Forensic medicine</t>
  </si>
  <si>
    <t>Community Medicine</t>
  </si>
  <si>
    <t>Internal Medicine Specialities</t>
  </si>
  <si>
    <t>Endocrinology</t>
  </si>
  <si>
    <t>Geriatrics</t>
  </si>
  <si>
    <t>General haematology</t>
  </si>
  <si>
    <t>General (internal) medicine</t>
  </si>
  <si>
    <t>Cardiology</t>
  </si>
  <si>
    <t>Respiratory medicine</t>
  </si>
  <si>
    <t>Gastro-enterology</t>
  </si>
  <si>
    <t>Renal diseases</t>
  </si>
  <si>
    <t>Surgical Specialities</t>
  </si>
  <si>
    <t>Anaesthetics</t>
  </si>
  <si>
    <t>Paediatric surgery</t>
  </si>
  <si>
    <t>Hand surgery</t>
  </si>
  <si>
    <t>General surgery</t>
  </si>
  <si>
    <t>Vascular surgery</t>
  </si>
  <si>
    <t>Obstetrics and gynaecology</t>
  </si>
  <si>
    <t>Orthopaedics</t>
  </si>
  <si>
    <t>Plastic surgery</t>
  </si>
  <si>
    <t>Thoracic surgery</t>
  </si>
  <si>
    <t>Urology</t>
  </si>
  <si>
    <t>Ophthalmology</t>
  </si>
  <si>
    <t>Otorhinolaryngology</t>
  </si>
  <si>
    <t>Audiology</t>
  </si>
  <si>
    <t>Phoniatrics</t>
  </si>
  <si>
    <t>Clinical Laboratory Specialities</t>
  </si>
  <si>
    <t>Immunology and transfusion medicine</t>
  </si>
  <si>
    <t>Biological chemistry</t>
  </si>
  <si>
    <t>Clinical microbiology</t>
  </si>
  <si>
    <t>Pathological anatomy</t>
  </si>
  <si>
    <t>Neurological Specialities</t>
  </si>
  <si>
    <t>Clinical neurophysiology</t>
  </si>
  <si>
    <t>Neurological surgery</t>
  </si>
  <si>
    <t>Neurology</t>
  </si>
  <si>
    <t>Physiotherapy</t>
  </si>
  <si>
    <t>Psychiatric Specialities</t>
  </si>
  <si>
    <t>Child and adolescent psychiatry</t>
  </si>
  <si>
    <t>Psychiatry</t>
  </si>
  <si>
    <t>Forensic psychiatry</t>
  </si>
  <si>
    <t>Additional Specialities</t>
  </si>
  <si>
    <t>Allergology</t>
  </si>
  <si>
    <t xml:space="preserve">Industrial Health </t>
  </si>
  <si>
    <t>Addiction medicine</t>
  </si>
  <si>
    <t>Gynaecological oncology</t>
  </si>
  <si>
    <t>Nuclear medicine</t>
  </si>
  <si>
    <t>Palliative medicine</t>
  </si>
  <si>
    <t>Student Health</t>
  </si>
  <si>
    <t>Pain management</t>
  </si>
  <si>
    <t>Infection prevention</t>
  </si>
  <si>
    <t>Psychiatry for the elderly</t>
  </si>
  <si>
    <t>Dental specialties</t>
  </si>
  <si>
    <t>Paedodontics</t>
  </si>
  <si>
    <t>Orthodontics</t>
  </si>
  <si>
    <t>Periodontology</t>
  </si>
  <si>
    <t>Oral and maxillofacial surgery</t>
  </si>
  <si>
    <t>Endodontics</t>
  </si>
  <si>
    <t>Orofacial medicine</t>
  </si>
  <si>
    <t>Prosthodontics</t>
  </si>
  <si>
    <t>Dentomaxillofacial radiology</t>
  </si>
  <si>
    <t>Stomatognathic physiology</t>
  </si>
  <si>
    <t>Pharmacist (In the international arena, the term pharmacist refers to the Swedish profession “apotekare” together with the profession "receptarie")</t>
  </si>
  <si>
    <r>
      <t xml:space="preserve">Därav &lt;65 år </t>
    </r>
    <r>
      <rPr>
        <b/>
        <sz val="9"/>
        <color theme="5" tint="0.89999084444715716"/>
        <rFont val="Noto Sans"/>
        <family val="2"/>
        <scheme val="minor"/>
      </rPr>
      <t>2019</t>
    </r>
  </si>
  <si>
    <r>
      <t xml:space="preserve">Därav &lt;65 år </t>
    </r>
    <r>
      <rPr>
        <b/>
        <sz val="9"/>
        <color theme="5" tint="0.89999084444715716"/>
        <rFont val="Noto Sans"/>
        <family val="2"/>
        <scheme val="minor"/>
      </rPr>
      <t>2020</t>
    </r>
  </si>
  <si>
    <t>Därav &lt;65 är 2023</t>
  </si>
  <si>
    <r>
      <t xml:space="preserve">Därav &lt;65 år </t>
    </r>
    <r>
      <rPr>
        <b/>
        <sz val="9"/>
        <color rgb="FFDBF0F6"/>
        <rFont val="Noto Sans"/>
        <family val="2"/>
        <scheme val="minor"/>
      </rPr>
      <t>2021</t>
    </r>
  </si>
  <si>
    <r>
      <t xml:space="preserve">Därav &lt;65 år </t>
    </r>
    <r>
      <rPr>
        <b/>
        <sz val="9"/>
        <color theme="4" tint="0.89999084444715716"/>
        <rFont val="Noto Sans"/>
        <family val="2"/>
        <scheme val="minor"/>
      </rPr>
      <t>2022</t>
    </r>
  </si>
  <si>
    <r>
      <t xml:space="preserve">Därav &lt;65 år </t>
    </r>
    <r>
      <rPr>
        <b/>
        <sz val="9"/>
        <color theme="4" tint="0.89999084444715716"/>
        <rFont val="Noto Sans"/>
        <family val="2"/>
        <scheme val="minor"/>
      </rPr>
      <t>2023</t>
    </r>
  </si>
  <si>
    <r>
      <t xml:space="preserve">Därav &lt;65 år </t>
    </r>
    <r>
      <rPr>
        <b/>
        <sz val="9"/>
        <color theme="5" tint="0.89999084444715716"/>
        <rFont val="Noto Sans"/>
        <family val="2"/>
        <scheme val="minor"/>
      </rPr>
      <t>2023</t>
    </r>
  </si>
  <si>
    <r>
      <t xml:space="preserve">Därav &lt;65 år </t>
    </r>
    <r>
      <rPr>
        <b/>
        <sz val="9"/>
        <color theme="5" tint="0.89999084444715716"/>
        <rFont val="Noto Sans"/>
        <family val="2"/>
        <scheme val="minor"/>
      </rPr>
      <t>2021</t>
    </r>
  </si>
  <si>
    <r>
      <t xml:space="preserve">Därav &lt;65 år </t>
    </r>
    <r>
      <rPr>
        <b/>
        <sz val="9"/>
        <color theme="5" tint="0.89999084444715716"/>
        <rFont val="Noto Sans"/>
        <family val="2"/>
        <scheme val="minor"/>
      </rPr>
      <t>2022</t>
    </r>
  </si>
  <si>
    <t>Därav antal personer med enbart ett specialistbevis</t>
  </si>
  <si>
    <t>mikael.ohlin@socialstyrelsen.se</t>
  </si>
  <si>
    <t>075-247 30 00</t>
  </si>
  <si>
    <t>Antal icke pensionerade i Sverige*****</t>
  </si>
  <si>
    <t>*Inklusive Schweiz, från 2020 räknas Storbritannien som tredje land</t>
  </si>
  <si>
    <t>Barn-och ungdomsallergologi</t>
  </si>
  <si>
    <t xml:space="preserve"> Klinisk mikrobiologi**</t>
  </si>
  <si>
    <t>Table 3.1 Total number of granted Speciality qualifications for Doctors (MD) and Dentists, 31 december 2019- 2023, women and men*</t>
  </si>
  <si>
    <t>Sidan innehåller en tabell, tre diagram och  en knapp med en hyperlänk som tar dig tillbaka till innehållsförteckningen</t>
  </si>
  <si>
    <t>Sidan innehåller en tabell och  en knapp med en hyperlänk som tar dig tillbaka till innehållsförteckningen</t>
  </si>
  <si>
    <t>Sidan innehåller en tabell, fem diagram och  en knapp med en hyperlänk som tar dig tillbaka till innehållsförteckningen</t>
  </si>
  <si>
    <t>Normalization means within statistics to make values comparable.</t>
  </si>
  <si>
    <t>Förändring i förhållande till befolkningen 2018-2022</t>
  </si>
  <si>
    <t>Förändring i förhållandetill befolkningen (%)* 2018-2022</t>
  </si>
  <si>
    <t>Tabell 2.2 Legitimationer utfärdade i Sverige, EU/EES* och 3:e land, efter kön samt utbildning</t>
  </si>
  <si>
    <t>Table 2.2 Licences granted  in Sweden, EU/EFTA+Switzerland* or Other Countries, by Sex, Licence and Education</t>
  </si>
  <si>
    <t xml:space="preserve"> </t>
  </si>
  <si>
    <t>x</t>
  </si>
  <si>
    <t>EU27/EES+Schweiz, exkl Sverige 2020</t>
  </si>
  <si>
    <t>Sverige 2022</t>
  </si>
  <si>
    <t>EU27/EES+Schweiz, exkl Sverige 2022</t>
  </si>
  <si>
    <t>Sverige 2023</t>
  </si>
  <si>
    <t>EU27/EES+Schweiz, exkl Sverige 2023</t>
  </si>
  <si>
    <t>Tredje land 2019</t>
  </si>
  <si>
    <t>Tredje land 2020</t>
  </si>
  <si>
    <t>Tredje land 2022</t>
  </si>
  <si>
    <t>Sverige 2021</t>
  </si>
  <si>
    <t>EU27/EES+Schweiz, exkl Sverige 2021</t>
  </si>
  <si>
    <t>Tredje land 2021</t>
  </si>
  <si>
    <t>EU27/EES+Schweiz och Storbrittanien, exkl Sverige 2019</t>
  </si>
  <si>
    <t>EU27/EES + Schweiz, exkl Sverige 2020</t>
  </si>
  <si>
    <t>EU/EES+Schweiz, exkl Sverige 2023</t>
  </si>
  <si>
    <t>Tabell 3.3 Totalt antal utfärdade specialistbevis för läkare och tandläkare, 31 december 2019-2023, män</t>
  </si>
  <si>
    <t>s</t>
  </si>
  <si>
    <t>2024-9-9197</t>
  </si>
  <si>
    <t>Artikelnummer-eng</t>
  </si>
  <si>
    <t>2024-9-9198</t>
  </si>
  <si>
    <t>I den här sidan finns innehållsförteckningen.</t>
  </si>
  <si>
    <t>Tredje Land 2023</t>
  </si>
  <si>
    <t>Optik</t>
  </si>
  <si>
    <t xml:space="preserve"> Tandvård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</si>
</sst>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72">
    <font>
      <sz val="8.5"/>
      <color theme="1"/>
      <name val="Noto Sans"/>
      <family val="2"/>
      <scheme val="minor"/>
    </font>
    <font>
      <sz val="11"/>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9"/>
      <color theme="0"/>
      <name val="Noto Sans"/>
      <family val="2"/>
      <scheme val="minor"/>
    </font>
    <font>
      <b/>
      <sz val="9"/>
      <color rgb="FFDBF0F6"/>
      <name val="Noto Sans"/>
      <family val="2"/>
      <scheme val="minor"/>
    </font>
    <font>
      <sz val="7"/>
      <color theme="1"/>
      <name val="Century Gothic"/>
      <family val="2"/>
    </font>
    <font>
      <sz val="7"/>
      <name val="Century Gothic"/>
      <family val="2"/>
    </font>
    <font>
      <sz val="7"/>
      <color indexed="8"/>
      <name val="Century Gothic"/>
      <family val="2"/>
    </font>
    <font>
      <b/>
      <sz val="9"/>
      <color theme="5" tint="0.89999084444715716"/>
      <name val="Noto Sans"/>
      <family val="2"/>
      <scheme val="minor"/>
    </font>
    <font>
      <sz val="9"/>
      <name val="Noto Sans"/>
      <family val="2"/>
      <scheme val="minor"/>
    </font>
    <font>
      <b/>
      <sz val="9"/>
      <color theme="4" tint="0.89999084444715716"/>
      <name val="Noto Sans"/>
      <family val="2"/>
      <scheme val="minor"/>
    </font>
    <font>
      <sz val="8.5"/>
      <name val="Noto Sans"/>
      <family val="2"/>
      <scheme val="minor"/>
    </font>
    <font>
      <sz val="8.5"/>
      <color rgb="FFDBF0F6"/>
      <name val="Noto Sans"/>
      <family val="2"/>
      <scheme val="minor"/>
    </font>
    <font>
      <sz val="8.5"/>
      <color rgb="FFEDF1F3"/>
      <name val="Noto Sans"/>
      <family val="2"/>
      <scheme val="minor"/>
    </font>
    <font>
      <sz val="8.5"/>
      <color theme="0"/>
      <name val="Noto Sans"/>
      <family val="2"/>
      <scheme val="minor"/>
    </font>
    <font>
      <sz val="10"/>
      <name val="Arial"/>
      <family val="2"/>
    </font>
    <font>
      <b/>
      <sz val="10"/>
      <color theme="1"/>
      <name val="Century Gothic"/>
      <family val="2"/>
    </font>
    <font>
      <b/>
      <sz val="10"/>
      <color rgb="FF000000"/>
      <name val="Century Gothic"/>
      <family val="2"/>
    </font>
    <font>
      <sz val="8"/>
      <color theme="1"/>
      <name val="Arial"/>
      <family val="2"/>
    </font>
    <font>
      <u/>
      <sz val="8"/>
      <color theme="10"/>
      <name val="Noto Sans"/>
      <family val="2"/>
      <scheme val="minor"/>
    </font>
    <font>
      <b/>
      <sz val="8"/>
      <name val="Century Gothic"/>
      <family val="2"/>
    </font>
    <font>
      <b/>
      <sz val="8"/>
      <color theme="1"/>
      <name val="Noto Sans"/>
      <family val="2"/>
      <scheme val="minor"/>
    </font>
    <font>
      <sz val="8"/>
      <name val="Arial"/>
      <family val="2"/>
    </font>
    <font>
      <b/>
      <sz val="8"/>
      <color theme="1"/>
      <name val="Century Gothic"/>
      <family val="2"/>
    </font>
    <font>
      <b/>
      <sz val="8"/>
      <name val="Arial"/>
      <family val="2"/>
    </font>
    <font>
      <b/>
      <sz val="10"/>
      <name val="Noto Sans"/>
      <family val="2"/>
      <scheme val="major"/>
    </font>
  </fonts>
  <fills count="44">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rgb="FFFFFFFF"/>
        <bgColor indexed="64"/>
      </patternFill>
    </fill>
    <fill>
      <patternFill patternType="solid">
        <fgColor rgb="FFDBF0F6"/>
        <bgColor indexed="64"/>
      </patternFill>
    </fill>
    <fill>
      <patternFill patternType="solid">
        <fgColor rgb="FFEDF1F3"/>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rgb="FFA69F88"/>
      </left>
      <right style="thin">
        <color rgb="FFA69F88"/>
      </right>
      <top style="thin">
        <color rgb="FFA69F88"/>
      </top>
      <bottom style="thin">
        <color rgb="FFA69F88"/>
      </bottom>
      <diagonal/>
    </border>
  </borders>
  <cellStyleXfs count="73">
    <xf numFmtId="0" fontId="0" fillId="0" borderId="0"/>
    <xf numFmtId="165" fontId="14"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4" fillId="0" borderId="0" applyNumberFormat="0" applyFill="0" applyBorder="0" applyAlignment="0" applyProtection="0"/>
    <xf numFmtId="0" fontId="5"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5"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5" fillId="18" borderId="0" applyNumberFormat="0" applyBorder="0" applyAlignment="0" applyProtection="0"/>
    <xf numFmtId="0" fontId="3" fillId="21"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5" fillId="22"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5" fillId="18" borderId="0" applyBorder="0" applyAlignment="0" applyProtection="0"/>
    <xf numFmtId="0" fontId="5" fillId="26" borderId="0" applyBorder="0" applyAlignment="0" applyProtection="0"/>
    <xf numFmtId="0" fontId="5" fillId="27" borderId="0" applyBorder="0" applyAlignment="0" applyProtection="0"/>
    <xf numFmtId="0" fontId="5" fillId="22" borderId="0" applyBorder="0" applyAlignment="0" applyProtection="0"/>
    <xf numFmtId="0" fontId="3" fillId="28" borderId="0" applyBorder="0" applyAlignment="0" applyProtection="0"/>
    <xf numFmtId="0" fontId="3" fillId="29" borderId="0" applyBorder="0" applyAlignment="0" applyProtection="0"/>
    <xf numFmtId="0" fontId="3" fillId="30" borderId="0" applyBorder="0" applyAlignment="0" applyProtection="0"/>
    <xf numFmtId="0" fontId="3" fillId="31" borderId="0" applyBorder="0" applyAlignment="0" applyProtection="0"/>
    <xf numFmtId="0" fontId="3" fillId="32" borderId="0" applyBorder="0" applyAlignment="0" applyProtection="0"/>
    <xf numFmtId="0" fontId="3" fillId="33" borderId="0" applyBorder="0" applyAlignment="0" applyProtection="0"/>
    <xf numFmtId="0" fontId="3" fillId="34" borderId="0" applyBorder="0" applyAlignment="0" applyProtection="0"/>
    <xf numFmtId="0" fontId="3" fillId="35" borderId="0" applyBorder="0" applyAlignment="0" applyProtection="0"/>
    <xf numFmtId="164" fontId="14" fillId="0" borderId="0" applyFill="0" applyBorder="0" applyAlignment="0" applyProtection="0"/>
    <xf numFmtId="3" fontId="13" fillId="0" borderId="0" applyFill="0" applyBorder="0" applyAlignment="0" applyProtection="0"/>
    <xf numFmtId="44" fontId="13" fillId="0" borderId="0" applyFill="0" applyBorder="0" applyAlignment="0" applyProtection="0"/>
    <xf numFmtId="42" fontId="13" fillId="0" borderId="0" applyFill="0" applyBorder="0" applyAlignment="0" applyProtection="0"/>
    <xf numFmtId="0" fontId="6" fillId="36" borderId="1" applyNumberFormat="0" applyAlignment="0" applyProtection="0"/>
    <xf numFmtId="0" fontId="7" fillId="37" borderId="2" applyNumberFormat="0" applyAlignment="0" applyProtection="0"/>
    <xf numFmtId="0" fontId="8" fillId="37" borderId="1" applyNumberFormat="0" applyAlignment="0" applyProtection="0"/>
    <xf numFmtId="0" fontId="9" fillId="0" borderId="3" applyNumberFormat="0" applyFill="0" applyAlignment="0" applyProtection="0"/>
    <xf numFmtId="0" fontId="10" fillId="38" borderId="4" applyNumberFormat="0" applyAlignment="0" applyProtection="0"/>
    <xf numFmtId="0" fontId="11" fillId="0" borderId="0" applyNumberFormat="0" applyFill="0" applyBorder="0" applyAlignment="0" applyProtection="0"/>
    <xf numFmtId="0" fontId="3" fillId="39" borderId="5" applyNumberFormat="0" applyFont="0" applyAlignment="0" applyProtection="0"/>
    <xf numFmtId="0" fontId="12" fillId="0" borderId="0" applyNumberFormat="0" applyFill="0" applyBorder="0" applyAlignment="0" applyProtection="0"/>
    <xf numFmtId="0" fontId="15" fillId="0" borderId="0" applyNumberFormat="0" applyFill="0" applyBorder="0" applyAlignment="0" applyProtection="0"/>
    <xf numFmtId="0" fontId="19" fillId="26" borderId="0" applyNumberFormat="0" applyBorder="0" applyProtection="0">
      <alignment vertical="top"/>
    </xf>
    <xf numFmtId="0" fontId="19" fillId="40" borderId="0" applyNumberFormat="0" applyBorder="0" applyProtection="0">
      <alignment vertical="top"/>
    </xf>
    <xf numFmtId="0" fontId="17" fillId="30" borderId="0" applyNumberFormat="0" applyBorder="0" applyProtection="0">
      <alignment vertical="top"/>
    </xf>
    <xf numFmtId="0" fontId="16" fillId="0" borderId="6" applyNumberFormat="0" applyFill="0" applyAlignment="0" applyProtection="0"/>
    <xf numFmtId="0" fontId="26" fillId="0" borderId="0"/>
    <xf numFmtId="0" fontId="13" fillId="0" borderId="0"/>
    <xf numFmtId="0" fontId="17" fillId="0" borderId="0"/>
    <xf numFmtId="0" fontId="18"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1" fillId="0" borderId="0" applyNumberFormat="0" applyFill="0" applyBorder="0" applyAlignment="0" applyProtection="0"/>
    <xf numFmtId="0" fontId="3" fillId="0" borderId="0"/>
    <xf numFmtId="0" fontId="2" fillId="0" borderId="0"/>
    <xf numFmtId="0" fontId="46" fillId="0" borderId="0" applyNumberFormat="0" applyFill="0" applyBorder="0" applyAlignment="0" applyProtection="0"/>
    <xf numFmtId="0" fontId="61" fillId="0" borderId="0"/>
    <xf numFmtId="0" fontId="1" fillId="0" borderId="0"/>
  </cellStyleXfs>
  <cellXfs count="175">
    <xf numFmtId="0" fontId="0" fillId="0" borderId="0" xfId="0"/>
    <xf numFmtId="0" fontId="27" fillId="0" borderId="0" xfId="66" applyAlignment="1">
      <alignment horizontal="right"/>
    </xf>
    <xf numFmtId="0" fontId="0" fillId="0" borderId="0" xfId="0"/>
    <xf numFmtId="0" fontId="30" fillId="0" borderId="0" xfId="0" applyFont="1"/>
    <xf numFmtId="0" fontId="28" fillId="0" borderId="0" xfId="0" applyFont="1"/>
    <xf numFmtId="0" fontId="28" fillId="0" borderId="0" xfId="0" applyFont="1"/>
    <xf numFmtId="0" fontId="28" fillId="0" borderId="0" xfId="0" applyFont="1"/>
    <xf numFmtId="0" fontId="28" fillId="0" borderId="0" xfId="0" applyFont="1"/>
    <xf numFmtId="0" fontId="33" fillId="0" borderId="0" xfId="0" applyFont="1"/>
    <xf numFmtId="0" fontId="34" fillId="0" borderId="0" xfId="0" applyFont="1"/>
    <xf numFmtId="0" fontId="35" fillId="0" borderId="0" xfId="0" applyFont="1" applyFill="1"/>
    <xf numFmtId="0" fontId="34" fillId="0" borderId="0" xfId="0" applyFont="1"/>
    <xf numFmtId="0" fontId="36" fillId="0" borderId="0" xfId="0" applyFont="1"/>
    <xf numFmtId="0" fontId="37" fillId="0" borderId="0" xfId="0" applyFont="1"/>
    <xf numFmtId="0" fontId="29" fillId="0" borderId="0" xfId="0" applyFont="1" applyFill="1"/>
    <xf numFmtId="0" fontId="38" fillId="0" borderId="0" xfId="0" applyFont="1" applyFill="1"/>
    <xf numFmtId="0" fontId="39" fillId="0" borderId="0" xfId="0" applyFont="1" applyFill="1"/>
    <xf numFmtId="0" fontId="29" fillId="0" borderId="0" xfId="0" applyFont="1"/>
    <xf numFmtId="0" fontId="40" fillId="0" borderId="0" xfId="0" applyFont="1"/>
    <xf numFmtId="0" fontId="41" fillId="0" borderId="0" xfId="0" applyFont="1" applyAlignment="1"/>
    <xf numFmtId="0" fontId="41" fillId="0" borderId="0" xfId="0" applyFont="1"/>
    <xf numFmtId="0" fontId="42" fillId="0" borderId="0" xfId="0" applyFont="1" applyFill="1"/>
    <xf numFmtId="0" fontId="41" fillId="0" borderId="0" xfId="0" applyFont="1" applyFill="1"/>
    <xf numFmtId="0" fontId="43" fillId="0" borderId="0" xfId="0" applyFont="1" applyFill="1"/>
    <xf numFmtId="0" fontId="40" fillId="0" borderId="0" xfId="0" applyFont="1" applyFill="1"/>
    <xf numFmtId="0" fontId="3" fillId="0" borderId="0" xfId="0" applyFont="1"/>
    <xf numFmtId="0" fontId="26" fillId="0" borderId="0" xfId="59"/>
    <xf numFmtId="0" fontId="13" fillId="0" borderId="0" xfId="60"/>
    <xf numFmtId="0" fontId="3" fillId="0" borderId="0" xfId="7" applyFill="1"/>
    <xf numFmtId="0" fontId="30" fillId="0" borderId="0" xfId="0" applyFont="1" applyAlignment="1">
      <alignment horizontal="left" wrapText="1"/>
    </xf>
    <xf numFmtId="0" fontId="0" fillId="0" borderId="0" xfId="0" applyAlignment="1">
      <alignment horizontal="left" vertical="top" wrapText="1"/>
    </xf>
    <xf numFmtId="0" fontId="21" fillId="0" borderId="0" xfId="67" applyAlignment="1">
      <alignment horizontal="left" vertical="top" wrapText="1"/>
    </xf>
    <xf numFmtId="0" fontId="27" fillId="0" borderId="0" xfId="66"/>
    <xf numFmtId="0" fontId="18" fillId="0" borderId="0" xfId="62"/>
    <xf numFmtId="0" fontId="31" fillId="0" borderId="0" xfId="0" applyFont="1" applyAlignment="1">
      <alignment horizontal="left" vertical="top"/>
    </xf>
    <xf numFmtId="0" fontId="28" fillId="0" borderId="0" xfId="0" applyFont="1" applyAlignment="1">
      <alignment horizontal="left" vertical="top"/>
    </xf>
    <xf numFmtId="0" fontId="32" fillId="0" borderId="0" xfId="0" applyFont="1" applyAlignment="1">
      <alignment horizontal="left" vertical="top"/>
    </xf>
    <xf numFmtId="0" fontId="34" fillId="0" borderId="0" xfId="0" applyFont="1" applyAlignment="1">
      <alignment horizontal="left" vertical="top"/>
    </xf>
    <xf numFmtId="0" fontId="27" fillId="0" borderId="0" xfId="66" applyAlignment="1">
      <alignment horizontal="left" vertical="top"/>
    </xf>
    <xf numFmtId="0" fontId="21" fillId="0" borderId="0" xfId="67" applyFill="1"/>
    <xf numFmtId="0" fontId="21" fillId="0" borderId="0" xfId="67"/>
    <xf numFmtId="0" fontId="40" fillId="0" borderId="0" xfId="68" applyFont="1"/>
    <xf numFmtId="0" fontId="41" fillId="0" borderId="0" xfId="68" applyFont="1"/>
    <xf numFmtId="0" fontId="44" fillId="0" borderId="0" xfId="69" applyFont="1" applyAlignment="1">
      <alignment horizontal="left" vertical="top" wrapText="1"/>
    </xf>
    <xf numFmtId="0" fontId="45" fillId="0" borderId="0" xfId="69" applyFont="1" applyFill="1" applyAlignment="1">
      <alignment horizontal="left"/>
    </xf>
    <xf numFmtId="0" fontId="41" fillId="0" borderId="0" xfId="68" applyFont="1" applyAlignment="1">
      <alignment horizontal="left"/>
    </xf>
    <xf numFmtId="0" fontId="40" fillId="0" borderId="0" xfId="68" applyFont="1" applyAlignment="1">
      <alignment horizontal="left"/>
    </xf>
    <xf numFmtId="0" fontId="26" fillId="0" borderId="0" xfId="59" applyFill="1"/>
    <xf numFmtId="0" fontId="41" fillId="0" borderId="0" xfId="68" applyFont="1" applyFill="1"/>
    <xf numFmtId="0" fontId="3" fillId="0" borderId="0" xfId="8" applyFill="1"/>
    <xf numFmtId="0" fontId="3" fillId="0" borderId="0" xfId="8" applyFill="1" applyAlignment="1">
      <alignment horizontal="left" vertical="top" wrapText="1"/>
    </xf>
    <xf numFmtId="0" fontId="44" fillId="0" borderId="0" xfId="69" applyFont="1" applyFill="1" applyAlignment="1">
      <alignment horizontal="left" vertical="top" wrapText="1"/>
    </xf>
    <xf numFmtId="0" fontId="3" fillId="0" borderId="0" xfId="8" applyFill="1" applyAlignment="1">
      <alignment horizontal="left"/>
    </xf>
    <xf numFmtId="0" fontId="41" fillId="0" borderId="0" xfId="68" applyFont="1" applyFill="1" applyAlignment="1">
      <alignment horizontal="left"/>
    </xf>
    <xf numFmtId="0" fontId="13" fillId="0" borderId="0" xfId="60" applyFill="1"/>
    <xf numFmtId="0" fontId="47" fillId="0" borderId="0" xfId="0" applyFont="1"/>
    <xf numFmtId="0" fontId="26" fillId="0" borderId="0" xfId="59"/>
    <xf numFmtId="0" fontId="48" fillId="0" borderId="0" xfId="0" applyFont="1"/>
    <xf numFmtId="0" fontId="48" fillId="0" borderId="0" xfId="68" applyFont="1" applyAlignment="1">
      <alignment horizontal="left"/>
    </xf>
    <xf numFmtId="0" fontId="5" fillId="0" borderId="0" xfId="0" applyFont="1" applyFill="1"/>
    <xf numFmtId="0" fontId="17" fillId="0" borderId="0" xfId="61" quotePrefix="1" applyAlignment="1"/>
    <xf numFmtId="0" fontId="17" fillId="0" borderId="0" xfId="61" applyAlignment="1"/>
    <xf numFmtId="0" fontId="26" fillId="0" borderId="0" xfId="59" applyAlignment="1"/>
    <xf numFmtId="0" fontId="20" fillId="0" borderId="0" xfId="60" applyFont="1"/>
    <xf numFmtId="0" fontId="0" fillId="0" borderId="0" xfId="60" applyFont="1"/>
    <xf numFmtId="0" fontId="50" fillId="0" borderId="0" xfId="66" applyFont="1"/>
    <xf numFmtId="0" fontId="50" fillId="0" borderId="0" xfId="66" applyFont="1" applyAlignment="1">
      <alignment horizontal="right"/>
    </xf>
    <xf numFmtId="0" fontId="49" fillId="0" borderId="7" xfId="66" applyFont="1" applyBorder="1"/>
    <xf numFmtId="0" fontId="49" fillId="0" borderId="7" xfId="66" applyFont="1" applyBorder="1" applyAlignment="1">
      <alignment horizontal="right"/>
    </xf>
    <xf numFmtId="0" fontId="49" fillId="0" borderId="0" xfId="66" applyFont="1"/>
    <xf numFmtId="0" fontId="20" fillId="0" borderId="0" xfId="60" applyFont="1" applyFill="1"/>
    <xf numFmtId="0" fontId="5" fillId="0" borderId="0" xfId="0" applyFont="1"/>
    <xf numFmtId="0" fontId="27" fillId="0" borderId="0" xfId="66" applyFill="1"/>
    <xf numFmtId="0" fontId="51" fillId="0" borderId="0" xfId="0" applyFont="1"/>
    <xf numFmtId="0" fontId="52" fillId="0" borderId="0" xfId="0" applyFont="1" applyBorder="1"/>
    <xf numFmtId="0" fontId="53" fillId="0" borderId="0" xfId="0" applyFont="1" applyAlignment="1">
      <alignment horizontal="left" vertical="center"/>
    </xf>
    <xf numFmtId="0" fontId="53" fillId="0" borderId="0" xfId="0" applyFont="1"/>
    <xf numFmtId="0" fontId="0" fillId="0" borderId="0" xfId="60" applyFont="1" applyFill="1"/>
    <xf numFmtId="0" fontId="54" fillId="0" borderId="0" xfId="66" applyFont="1"/>
    <xf numFmtId="0" fontId="27" fillId="0" borderId="0" xfId="66" quotePrefix="1" applyAlignment="1">
      <alignment horizontal="right"/>
    </xf>
    <xf numFmtId="0" fontId="55" fillId="0" borderId="0" xfId="66" applyFont="1"/>
    <xf numFmtId="0" fontId="13" fillId="0" borderId="0" xfId="60" applyFont="1" applyFill="1"/>
    <xf numFmtId="0" fontId="56" fillId="0" borderId="0" xfId="66" applyFont="1"/>
    <xf numFmtId="0" fontId="13" fillId="0" borderId="0" xfId="60" applyFont="1"/>
    <xf numFmtId="0" fontId="57" fillId="0" borderId="0" xfId="60" applyFont="1" applyFill="1"/>
    <xf numFmtId="0" fontId="57" fillId="0" borderId="0" xfId="60" applyFont="1"/>
    <xf numFmtId="0" fontId="58" fillId="0" borderId="0" xfId="60" applyFont="1" applyFill="1"/>
    <xf numFmtId="0" fontId="57" fillId="42" borderId="0" xfId="60" applyFont="1" applyFill="1"/>
    <xf numFmtId="1" fontId="55" fillId="0" borderId="0" xfId="66" applyNumberFormat="1" applyFont="1"/>
    <xf numFmtId="1" fontId="57" fillId="0" borderId="0" xfId="60" applyNumberFormat="1" applyFont="1" applyFill="1"/>
    <xf numFmtId="1" fontId="13" fillId="0" borderId="0" xfId="60" applyNumberFormat="1" applyFill="1"/>
    <xf numFmtId="1" fontId="58" fillId="0" borderId="0" xfId="60" applyNumberFormat="1" applyFont="1" applyFill="1"/>
    <xf numFmtId="0" fontId="59" fillId="0" borderId="0" xfId="60" applyFont="1" applyFill="1"/>
    <xf numFmtId="0" fontId="60" fillId="0" borderId="0" xfId="60" applyFont="1"/>
    <xf numFmtId="0" fontId="60" fillId="0" borderId="0" xfId="60" applyFont="1" applyFill="1"/>
    <xf numFmtId="166" fontId="0" fillId="0" borderId="0" xfId="0" applyNumberFormat="1"/>
    <xf numFmtId="166" fontId="13" fillId="0" borderId="0" xfId="60" applyNumberFormat="1" applyFill="1"/>
    <xf numFmtId="166" fontId="58" fillId="0" borderId="0" xfId="60" applyNumberFormat="1" applyFont="1" applyFill="1"/>
    <xf numFmtId="166" fontId="60" fillId="0" borderId="0" xfId="60" applyNumberFormat="1" applyFont="1" applyFill="1"/>
    <xf numFmtId="0" fontId="57" fillId="0" borderId="0" xfId="60" applyFont="1" applyAlignment="1">
      <alignment wrapText="1"/>
    </xf>
    <xf numFmtId="0" fontId="45" fillId="0" borderId="0" xfId="0" applyFont="1"/>
    <xf numFmtId="2" fontId="14" fillId="0" borderId="0" xfId="1" applyNumberFormat="1"/>
    <xf numFmtId="0" fontId="21" fillId="0" borderId="0" xfId="67" quotePrefix="1"/>
    <xf numFmtId="0" fontId="21" fillId="0" borderId="0" xfId="67" quotePrefix="1" applyAlignment="1">
      <alignment horizontal="left" vertical="top"/>
    </xf>
    <xf numFmtId="0" fontId="62" fillId="0" borderId="0" xfId="0" applyFont="1" applyBorder="1"/>
    <xf numFmtId="0" fontId="63" fillId="0" borderId="0" xfId="0" applyFont="1" applyBorder="1" applyAlignment="1">
      <alignment vertical="center"/>
    </xf>
    <xf numFmtId="0" fontId="64" fillId="0" borderId="0" xfId="0" applyFont="1" applyBorder="1" applyAlignment="1">
      <alignment vertical="center"/>
    </xf>
    <xf numFmtId="0" fontId="45" fillId="0" borderId="0" xfId="0" applyFont="1" applyBorder="1" applyAlignment="1">
      <alignment vertical="center"/>
    </xf>
    <xf numFmtId="0" fontId="65" fillId="0" borderId="0" xfId="70" applyFont="1" applyBorder="1" applyAlignment="1">
      <alignment vertical="center"/>
    </xf>
    <xf numFmtId="0" fontId="0" fillId="0" borderId="0" xfId="0" applyBorder="1"/>
    <xf numFmtId="3" fontId="66" fillId="0" borderId="0" xfId="0" applyNumberFormat="1" applyFont="1" applyFill="1" applyBorder="1"/>
    <xf numFmtId="0" fontId="67" fillId="0" borderId="0" xfId="0" applyFont="1" applyBorder="1"/>
    <xf numFmtId="0" fontId="44" fillId="0" borderId="0" xfId="0" applyFont="1" applyBorder="1" applyAlignment="1">
      <alignment wrapText="1"/>
    </xf>
    <xf numFmtId="0" fontId="3" fillId="0" borderId="0" xfId="0" applyNumberFormat="1" applyFont="1" applyBorder="1"/>
    <xf numFmtId="0" fontId="66" fillId="0" borderId="0" xfId="0" applyFont="1" applyBorder="1" applyAlignment="1">
      <alignment wrapText="1"/>
    </xf>
    <xf numFmtId="0" fontId="67" fillId="0" borderId="0" xfId="0" applyNumberFormat="1" applyFont="1" applyBorder="1" applyAlignment="1">
      <alignment horizontal="left" vertical="top" wrapText="1"/>
    </xf>
    <xf numFmtId="0" fontId="68" fillId="0" borderId="0" xfId="0" applyFont="1" applyBorder="1" applyAlignment="1">
      <alignment wrapText="1"/>
    </xf>
    <xf numFmtId="49" fontId="68" fillId="0" borderId="0" xfId="0" applyNumberFormat="1" applyFont="1" applyFill="1" applyBorder="1" applyAlignment="1"/>
    <xf numFmtId="49" fontId="68" fillId="0" borderId="0" xfId="0" applyNumberFormat="1" applyFont="1" applyBorder="1" applyAlignment="1"/>
    <xf numFmtId="0" fontId="68" fillId="0" borderId="0" xfId="0" applyFont="1" applyBorder="1"/>
    <xf numFmtId="0" fontId="67" fillId="0" borderId="0" xfId="0" applyNumberFormat="1" applyFont="1" applyBorder="1"/>
    <xf numFmtId="0" fontId="69" fillId="0" borderId="0" xfId="0" applyFont="1" applyBorder="1"/>
    <xf numFmtId="3" fontId="52" fillId="0" borderId="0" xfId="0" applyNumberFormat="1" applyFont="1" applyFill="1" applyBorder="1"/>
    <xf numFmtId="0" fontId="68" fillId="0" borderId="0" xfId="0" applyFont="1" applyBorder="1" applyAlignment="1">
      <alignment horizontal="left" wrapText="1"/>
    </xf>
    <xf numFmtId="49" fontId="66" fillId="0" borderId="0" xfId="0" applyNumberFormat="1" applyFont="1" applyFill="1" applyBorder="1" applyAlignment="1"/>
    <xf numFmtId="0" fontId="70" fillId="0" borderId="0" xfId="0" applyFont="1" applyBorder="1" applyAlignment="1">
      <alignment wrapText="1"/>
    </xf>
    <xf numFmtId="0" fontId="44" fillId="0" borderId="0" xfId="0" applyFont="1" applyBorder="1" applyAlignment="1">
      <alignment horizontal="left" wrapText="1"/>
    </xf>
    <xf numFmtId="49" fontId="44" fillId="0" borderId="0" xfId="0" applyNumberFormat="1" applyFont="1" applyFill="1" applyBorder="1" applyAlignment="1"/>
    <xf numFmtId="0" fontId="66" fillId="0" borderId="0" xfId="0" applyFont="1" applyBorder="1" applyAlignment="1">
      <alignment vertical="center" wrapText="1"/>
    </xf>
    <xf numFmtId="49" fontId="68" fillId="0" borderId="0" xfId="0" applyNumberFormat="1" applyFont="1" applyBorder="1" applyAlignment="1">
      <alignment vertical="center"/>
    </xf>
    <xf numFmtId="0" fontId="68" fillId="0" borderId="0" xfId="0" applyFont="1" applyBorder="1" applyAlignment="1">
      <alignment vertical="center" wrapText="1"/>
    </xf>
    <xf numFmtId="0" fontId="68" fillId="0" borderId="0" xfId="0" applyFont="1" applyBorder="1" applyAlignment="1">
      <alignment vertical="center"/>
    </xf>
    <xf numFmtId="0" fontId="44" fillId="0" borderId="0" xfId="0" applyFont="1" applyBorder="1" applyAlignment="1">
      <alignment vertical="center" wrapText="1"/>
    </xf>
    <xf numFmtId="0" fontId="45" fillId="0" borderId="0" xfId="0" applyFont="1" applyBorder="1"/>
    <xf numFmtId="0" fontId="45" fillId="0" borderId="0" xfId="0" applyNumberFormat="1" applyFont="1" applyBorder="1"/>
    <xf numFmtId="0" fontId="64" fillId="0" borderId="0" xfId="0" applyNumberFormat="1" applyFont="1" applyBorder="1"/>
    <xf numFmtId="0" fontId="71" fillId="0" borderId="0" xfId="0" applyFont="1" applyAlignment="1">
      <alignment vertical="center"/>
    </xf>
    <xf numFmtId="0" fontId="17" fillId="0" borderId="0" xfId="61"/>
    <xf numFmtId="0" fontId="3" fillId="0" borderId="0" xfId="68"/>
    <xf numFmtId="0" fontId="0" fillId="0" borderId="0" xfId="60" applyFont="1" applyAlignment="1">
      <alignment wrapText="1"/>
    </xf>
    <xf numFmtId="0" fontId="27" fillId="0" borderId="0" xfId="66" applyAlignment="1">
      <alignment horizontal="center"/>
    </xf>
    <xf numFmtId="0" fontId="27" fillId="0" borderId="0" xfId="66" applyAlignment="1"/>
    <xf numFmtId="0" fontId="27" fillId="0" borderId="0" xfId="66" quotePrefix="1" applyAlignment="1">
      <alignment horizontal="center"/>
    </xf>
    <xf numFmtId="0" fontId="49" fillId="0" borderId="0" xfId="66" applyFont="1" applyAlignment="1">
      <alignment horizontal="center"/>
    </xf>
    <xf numFmtId="0" fontId="13" fillId="0" borderId="0" xfId="60" applyFill="1" applyAlignment="1">
      <alignment horizontal="center"/>
    </xf>
    <xf numFmtId="0" fontId="56" fillId="0" borderId="0" xfId="66" applyFont="1" applyAlignment="1">
      <alignment horizontal="center"/>
    </xf>
    <xf numFmtId="0" fontId="55" fillId="0" borderId="0" xfId="66" applyFont="1" applyAlignment="1">
      <alignment horizontal="center"/>
    </xf>
    <xf numFmtId="0" fontId="27" fillId="0" borderId="0" xfId="66" applyAlignment="1">
      <alignment textRotation="135"/>
    </xf>
    <xf numFmtId="0" fontId="27" fillId="0" borderId="0" xfId="66" applyAlignment="1">
      <alignment horizontal="right" textRotation="135"/>
    </xf>
    <xf numFmtId="0" fontId="27" fillId="0" borderId="0" xfId="66" quotePrefix="1" applyAlignment="1">
      <alignment horizontal="right" textRotation="135"/>
    </xf>
    <xf numFmtId="0" fontId="27" fillId="0" borderId="0" xfId="66" applyFill="1" applyAlignment="1">
      <alignment textRotation="135" wrapText="1"/>
    </xf>
    <xf numFmtId="0" fontId="27" fillId="0" borderId="0" xfId="66" applyFill="1" applyAlignment="1">
      <alignment textRotation="135"/>
    </xf>
    <xf numFmtId="0" fontId="27" fillId="42" borderId="0" xfId="66" applyFill="1" applyAlignment="1">
      <alignment textRotation="135"/>
    </xf>
    <xf numFmtId="166" fontId="13" fillId="42" borderId="0" xfId="60" applyNumberFormat="1" applyFill="1"/>
    <xf numFmtId="166" fontId="13" fillId="43" borderId="0" xfId="60" applyNumberFormat="1" applyFill="1"/>
    <xf numFmtId="166" fontId="44" fillId="41" borderId="8" xfId="0" applyNumberFormat="1" applyFont="1" applyFill="1" applyBorder="1" applyAlignment="1" applyProtection="1">
      <alignment horizontal="right" vertical="center" wrapText="1"/>
    </xf>
    <xf numFmtId="166" fontId="44" fillId="41" borderId="0" xfId="0" applyNumberFormat="1" applyFont="1" applyFill="1" applyBorder="1" applyAlignment="1" applyProtection="1">
      <alignment horizontal="right" vertical="center" wrapText="1"/>
    </xf>
    <xf numFmtId="0" fontId="49" fillId="0" borderId="0" xfId="66" applyFont="1" applyFill="1"/>
    <xf numFmtId="0" fontId="50" fillId="42" borderId="0" xfId="66" applyFont="1" applyFill="1"/>
    <xf numFmtId="166" fontId="0" fillId="0" borderId="0" xfId="60" applyNumberFormat="1" applyFont="1" applyFill="1"/>
    <xf numFmtId="165" fontId="14" fillId="0" borderId="0" xfId="1" applyFill="1"/>
    <xf numFmtId="0" fontId="57" fillId="0" borderId="0" xfId="60" applyFont="1" applyAlignment="1">
      <alignment horizontal="right"/>
    </xf>
    <xf numFmtId="0" fontId="57" fillId="0" borderId="0" xfId="60" applyFont="1" applyFill="1" applyAlignment="1">
      <alignment horizontal="right"/>
    </xf>
    <xf numFmtId="0" fontId="13" fillId="0" borderId="0" xfId="60" applyFill="1" applyAlignment="1">
      <alignment horizontal="right"/>
    </xf>
    <xf numFmtId="1" fontId="57" fillId="0" borderId="0" xfId="60" applyNumberFormat="1" applyFont="1" applyAlignment="1">
      <alignment horizontal="right"/>
    </xf>
    <xf numFmtId="0" fontId="55" fillId="0" borderId="0" xfId="66" applyFont="1" applyAlignment="1">
      <alignment horizontal="right"/>
    </xf>
    <xf numFmtId="0" fontId="3" fillId="0" borderId="0" xfId="0" applyFont="1" applyAlignment="1">
      <alignment horizontal="right"/>
    </xf>
    <xf numFmtId="0" fontId="13" fillId="0" borderId="0" xfId="60" applyAlignment="1">
      <alignment horizontal="right"/>
    </xf>
    <xf numFmtId="166" fontId="0" fillId="0" borderId="0" xfId="60" applyNumberFormat="1" applyFont="1" applyFill="1" applyAlignment="1">
      <alignment horizontal="center"/>
    </xf>
    <xf numFmtId="0" fontId="0" fillId="0" borderId="0" xfId="60" applyFont="1" applyFill="1" applyAlignment="1">
      <alignment horizontal="right"/>
    </xf>
    <xf numFmtId="166" fontId="0" fillId="0" borderId="0" xfId="60" applyNumberFormat="1" applyFont="1" applyFill="1" applyAlignment="1">
      <alignment horizontal="right"/>
    </xf>
    <xf numFmtId="166" fontId="13" fillId="0" borderId="0" xfId="60" applyNumberFormat="1" applyFill="1" applyAlignment="1">
      <alignment horizontal="right"/>
    </xf>
    <xf numFmtId="0" fontId="3" fillId="0" borderId="0" xfId="0" applyFont="1" applyAlignment="1"/>
    <xf numFmtId="14" fontId="13" fillId="0" borderId="0" xfId="60" applyNumberFormat="1" applyAlignment="1">
      <alignment horizontal="left"/>
    </xf>
    <xf numFmtId="1" fontId="0" fillId="0" borderId="0" xfId="0" applyNumberFormat="1"/>
  </cellXfs>
  <cellStyles count="73">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12" xfId="72" xr:uid="{F6E69D51-66F1-4DDD-B6B7-F7FBE4F55AF6}"/>
    <cellStyle name="Normal 2" xfId="68" xr:uid="{F93AB828-37FB-4902-8C94-948C5BA000C1}"/>
    <cellStyle name="Normal 3" xfId="71" xr:uid="{00000000-0005-0000-0000-000048000000}"/>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15">
    <dxf>
      <font>
        <b val="0"/>
        <i val="0"/>
        <strike val="0"/>
        <condense val="0"/>
        <extend val="0"/>
        <outline val="0"/>
        <shadow val="0"/>
        <u val="none"/>
        <vertAlign val="baseline"/>
        <sz val="8"/>
        <color theme="1"/>
        <name val="Noto Sans"/>
        <family val="2"/>
        <scheme val="minor"/>
      </font>
      <numFmt numFmtId="0" formatCode="General"/>
    </dxf>
    <dxf>
      <font>
        <b val="0"/>
        <i val="0"/>
        <strike val="0"/>
        <condense val="0"/>
        <extend val="0"/>
        <outline val="0"/>
        <shadow val="0"/>
        <u val="none"/>
        <vertAlign val="baseline"/>
        <sz val="8"/>
        <color auto="1"/>
        <name val="Century Gothic"/>
        <family val="2"/>
        <scheme val="none"/>
      </font>
      <alignment horizontal="general" vertical="center" textRotation="0" wrapText="1"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font>
        <b val="0"/>
        <i val="0"/>
        <strike val="0"/>
        <condense val="0"/>
        <extend val="0"/>
        <outline val="0"/>
        <shadow val="0"/>
        <u val="none"/>
        <vertAlign val="baseline"/>
        <sz val="8.5"/>
        <color auto="1"/>
        <name val="Noto Sans"/>
        <family val="2"/>
        <scheme val="minor"/>
      </font>
      <fill>
        <patternFill patternType="none">
          <fgColor indexed="64"/>
          <bgColor indexed="65"/>
        </patternFill>
      </fill>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numFmt numFmtId="166" formatCode="0.0"/>
      <fill>
        <patternFill patternType="none">
          <fgColor indexed="64"/>
          <bgColor indexed="65"/>
        </patternFill>
      </fill>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font>
        <b val="0"/>
        <strike val="0"/>
        <outline val="0"/>
        <shadow val="0"/>
        <u val="none"/>
        <vertAlign val="baseline"/>
        <color auto="1"/>
        <name val="Noto Sans"/>
        <family val="2"/>
        <scheme val="minor"/>
      </font>
    </dxf>
    <dxf>
      <alignment horizontal="center" vertical="bottom"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14"/>
      <tableStyleElement type="headerRow" dxfId="113"/>
      <tableStyleElement type="secondRowStripe" dxfId="112"/>
    </tableStyle>
    <tableStyle name="1. SoS Tabell blå text" pivot="0" count="3" xr9:uid="{2720387A-FE4E-48F4-96F8-CF65986EA488}">
      <tableStyleElement type="wholeTable" dxfId="111"/>
      <tableStyleElement type="headerRow" dxfId="110"/>
      <tableStyleElement type="secondRowStripe" dxfId="109"/>
    </tableStyle>
    <tableStyle name="2. SoS Tabell beige" pivot="0" count="3" xr9:uid="{C8850486-4D7B-4F77-975A-69994CDD2A79}">
      <tableStyleElement type="wholeTable" dxfId="108"/>
      <tableStyleElement type="headerRow" dxfId="107"/>
      <tableStyleElement type="secondRowStripe" dxfId="106"/>
    </tableStyle>
    <tableStyle name="2. SoS Tabell beige text" pivot="0" count="3" xr9:uid="{7496ACB7-6A13-48C5-826C-3E1CD1530480}">
      <tableStyleElement type="wholeTable" dxfId="105"/>
      <tableStyleElement type="headerRow" dxfId="104"/>
      <tableStyleElement type="secondRowStripe" dxfId="103"/>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'1. Legitimationer 2019-2023'!$L$5</c:f>
              <c:strCache>
                <c:ptCount val="1"/>
                <c:pt idx="0">
                  <c:v>Kvinnor och män</c:v>
                </c:pt>
              </c:strCache>
            </c:strRef>
          </c:tx>
          <c:spPr>
            <a:solidFill>
              <a:srgbClr val="017CC1"/>
            </a:solidFill>
            <a:ln w="3810">
              <a:solidFill>
                <a:srgbClr val="017CC1"/>
              </a:solidFill>
            </a:ln>
            <a:effectLst/>
          </c:spPr>
          <c:invertIfNegative val="0"/>
          <c:cat>
            <c:strRef>
              <c:f>'1. Legitimationer 2019-2023'!$A$6:$A$27</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c:v>
                </c:pt>
                <c:pt idx="8">
                  <c:v>Kiropraktor </c:v>
                </c:pt>
                <c:pt idx="9">
                  <c:v>Logoped </c:v>
                </c:pt>
                <c:pt idx="10">
                  <c:v>Läkare </c:v>
                </c:pt>
                <c:pt idx="11">
                  <c:v>Naprapat </c:v>
                </c:pt>
                <c:pt idx="12">
                  <c:v>Optiker </c:v>
                </c:pt>
                <c:pt idx="13">
                  <c:v>Ortopedingenjör**</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'1. Legitimationer 2019-2023'!$L$6:$L$27</c:f>
              <c:numCache>
                <c:formatCode>0.00</c:formatCode>
                <c:ptCount val="22"/>
                <c:pt idx="0">
                  <c:v>0.8773380837256648</c:v>
                </c:pt>
                <c:pt idx="1">
                  <c:v>0.75252201294536125</c:v>
                </c:pt>
                <c:pt idx="2">
                  <c:v>0.81746449237243557</c:v>
                </c:pt>
                <c:pt idx="3">
                  <c:v>0.61186021884927644</c:v>
                </c:pt>
                <c:pt idx="4">
                  <c:v>0.66859085369764604</c:v>
                </c:pt>
                <c:pt idx="5">
                  <c:v>0.91195445920303608</c:v>
                </c:pt>
                <c:pt idx="6">
                  <c:v>0.71732556424251359</c:v>
                </c:pt>
                <c:pt idx="7">
                  <c:v>0.89324247586598526</c:v>
                </c:pt>
                <c:pt idx="8">
                  <c:v>0.87410071942446044</c:v>
                </c:pt>
                <c:pt idx="9">
                  <c:v>0.85371428571428576</c:v>
                </c:pt>
                <c:pt idx="10">
                  <c:v>0.68426684330535137</c:v>
                </c:pt>
                <c:pt idx="11">
                  <c:v>0.88882743362831862</c:v>
                </c:pt>
                <c:pt idx="12">
                  <c:v>0.66464410735122526</c:v>
                </c:pt>
                <c:pt idx="13">
                  <c:v>0.79829545454545459</c:v>
                </c:pt>
                <c:pt idx="14">
                  <c:v>0.68397852500706413</c:v>
                </c:pt>
                <c:pt idx="15">
                  <c:v>0.40847332015810278</c:v>
                </c:pt>
                <c:pt idx="16">
                  <c:v>0.60584225900681599</c:v>
                </c:pt>
                <c:pt idx="17">
                  <c:v>0.97776587195285292</c:v>
                </c:pt>
                <c:pt idx="18">
                  <c:v>0.8669724770642202</c:v>
                </c:pt>
                <c:pt idx="19">
                  <c:v>0.65357616977941047</c:v>
                </c:pt>
                <c:pt idx="20">
                  <c:v>0.73008021390374334</c:v>
                </c:pt>
                <c:pt idx="21">
                  <c:v>0.57859883323697903</c:v>
                </c:pt>
              </c:numCache>
            </c:numRef>
          </c:val>
          <c:extLst>
            <c:ext xmlns:c16="http://schemas.microsoft.com/office/drawing/2014/chart" uri="{C3380CC4-5D6E-409C-BE32-E72D297353CC}">
              <c16:uniqueId val="{00000000-5322-4EF1-9BC0-41496A8F1D47}"/>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 under 65 år</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'10.1 Yrkesverksamma 2018-2022'!$A$6</c:f>
              <c:strCache>
                <c:ptCount val="1"/>
                <c:pt idx="0">
                  <c:v>Apotekare</c:v>
                </c:pt>
              </c:strCache>
            </c:strRef>
          </c:tx>
          <c:spPr>
            <a:ln w="28575" cap="rnd">
              <a:solidFill>
                <a:srgbClr val="002B45">
                  <a:lumMod val="25000"/>
                  <a:lumOff val="75000"/>
                </a:srgbClr>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2018-2022'!$B$6:$F$6</c:f>
              <c:numCache>
                <c:formatCode>General</c:formatCode>
                <c:ptCount val="5"/>
                <c:pt idx="0">
                  <c:v>3253</c:v>
                </c:pt>
                <c:pt idx="1">
                  <c:v>3376</c:v>
                </c:pt>
                <c:pt idx="2">
                  <c:v>3439</c:v>
                </c:pt>
                <c:pt idx="3">
                  <c:v>3556</c:v>
                </c:pt>
                <c:pt idx="4">
                  <c:v>3767</c:v>
                </c:pt>
              </c:numCache>
            </c:numRef>
          </c:val>
          <c:smooth val="0"/>
          <c:extLst xmlns:c15="http://schemas.microsoft.com/office/drawing/2012/chart">
            <c:ext xmlns:c16="http://schemas.microsoft.com/office/drawing/2014/chart" uri="{C3380CC4-5D6E-409C-BE32-E72D297353CC}">
              <c16:uniqueId val="{00000002-374B-4AB1-B8AE-483DCBFF9291}"/>
            </c:ext>
          </c:extLst>
        </c:ser>
        <c:ser>
          <c:idx val="1"/>
          <c:order val="1"/>
          <c:tx>
            <c:strRef>
              <c:f>'10.1 Yrkesverksamma 2018-2022'!$A$7</c:f>
              <c:strCache>
                <c:ptCount val="1"/>
                <c:pt idx="0">
                  <c:v>Receptarie</c:v>
                </c:pt>
              </c:strCache>
            </c:strRef>
          </c:tx>
          <c:spPr>
            <a:ln w="28575" cap="rnd">
              <a:solidFill>
                <a:schemeClr val="accent2"/>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2018-2022'!$B$7:$F$7</c:f>
              <c:numCache>
                <c:formatCode>General</c:formatCode>
                <c:ptCount val="5"/>
                <c:pt idx="0">
                  <c:v>4802</c:v>
                </c:pt>
                <c:pt idx="1">
                  <c:v>4818</c:v>
                </c:pt>
                <c:pt idx="2">
                  <c:v>4534</c:v>
                </c:pt>
                <c:pt idx="3">
                  <c:v>4598</c:v>
                </c:pt>
                <c:pt idx="4">
                  <c:v>4632</c:v>
                </c:pt>
              </c:numCache>
            </c:numRef>
          </c:val>
          <c:smooth val="0"/>
          <c:extLst xmlns:c15="http://schemas.microsoft.com/office/drawing/2012/chart">
            <c:ext xmlns:c16="http://schemas.microsoft.com/office/drawing/2014/chart" uri="{C3380CC4-5D6E-409C-BE32-E72D297353CC}">
              <c16:uniqueId val="{00000003-374B-4AB1-B8AE-483DCBFF9291}"/>
            </c:ext>
          </c:extLst>
        </c:ser>
        <c:ser>
          <c:idx val="2"/>
          <c:order val="2"/>
          <c:tx>
            <c:strRef>
              <c:f>'10.1 Yrkesverksamma 2018-2022'!$A$26</c:f>
              <c:strCache>
                <c:ptCount val="1"/>
                <c:pt idx="0">
                  <c:v>Optiker</c:v>
                </c:pt>
              </c:strCache>
            </c:strRef>
          </c:tx>
          <c:spPr>
            <a:ln w="28575" cap="rnd">
              <a:solidFill>
                <a:schemeClr val="accent3"/>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2018-2022'!$B$26:$F$26</c:f>
              <c:numCache>
                <c:formatCode>General</c:formatCode>
                <c:ptCount val="5"/>
                <c:pt idx="0">
                  <c:v>2409</c:v>
                </c:pt>
                <c:pt idx="1">
                  <c:v>2417</c:v>
                </c:pt>
                <c:pt idx="2">
                  <c:v>2399</c:v>
                </c:pt>
                <c:pt idx="3">
                  <c:v>2430</c:v>
                </c:pt>
                <c:pt idx="4">
                  <c:v>2435</c:v>
                </c:pt>
              </c:numCache>
            </c:numRef>
          </c:val>
          <c:smooth val="0"/>
          <c:extLst xmlns:c15="http://schemas.microsoft.com/office/drawing/2012/chart">
            <c:ext xmlns:c16="http://schemas.microsoft.com/office/drawing/2014/chart" uri="{C3380CC4-5D6E-409C-BE32-E72D297353CC}">
              <c16:uniqueId val="{00000004-374B-4AB1-B8AE-483DCBFF9291}"/>
            </c:ext>
          </c:extLst>
        </c:ser>
        <c:dLbls>
          <c:showLegendKey val="0"/>
          <c:showVal val="0"/>
          <c:showCatName val="0"/>
          <c:showSerName val="0"/>
          <c:showPercent val="0"/>
          <c:showBubbleSize val="0"/>
        </c:dLbls>
        <c:smooth val="0"/>
        <c:axId val="993962031"/>
        <c:axId val="993962447"/>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2693742090663006E-2"/>
          <c:y val="4.6587553419783205E-2"/>
          <c:w val="0.88271469397675184"/>
          <c:h val="0.69732360008070282"/>
        </c:manualLayout>
      </c:layout>
      <c:lineChart>
        <c:grouping val="standard"/>
        <c:varyColors val="0"/>
        <c:ser>
          <c:idx val="0"/>
          <c:order val="0"/>
          <c:tx>
            <c:strRef>
              <c:f>'10.1 Yrkesverksamma 2018-2022'!$A$28</c:f>
              <c:strCache>
                <c:ptCount val="1"/>
                <c:pt idx="0">
                  <c:v>Tandhygienist</c:v>
                </c:pt>
              </c:strCache>
            </c:strRef>
          </c:tx>
          <c:spPr>
            <a:ln w="28575" cap="rnd">
              <a:solidFill>
                <a:srgbClr val="002B45">
                  <a:lumMod val="50000"/>
                  <a:lumOff val="50000"/>
                </a:srgbClr>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2018-2022'!$B$28:$F$28</c:f>
              <c:numCache>
                <c:formatCode>General</c:formatCode>
                <c:ptCount val="5"/>
                <c:pt idx="0">
                  <c:v>4415</c:v>
                </c:pt>
                <c:pt idx="1">
                  <c:v>4408</c:v>
                </c:pt>
                <c:pt idx="2">
                  <c:v>4312</c:v>
                </c:pt>
                <c:pt idx="3">
                  <c:v>4302</c:v>
                </c:pt>
                <c:pt idx="4">
                  <c:v>4159</c:v>
                </c:pt>
              </c:numCache>
            </c:numRef>
          </c:val>
          <c:smooth val="0"/>
          <c:extLst xmlns:c15="http://schemas.microsoft.com/office/drawing/2012/chart">
            <c:ext xmlns:c16="http://schemas.microsoft.com/office/drawing/2014/chart" uri="{C3380CC4-5D6E-409C-BE32-E72D297353CC}">
              <c16:uniqueId val="{00000000-B81A-48A9-8A55-6BAA71D42CE0}"/>
            </c:ext>
          </c:extLst>
        </c:ser>
        <c:ser>
          <c:idx val="1"/>
          <c:order val="1"/>
          <c:tx>
            <c:strRef>
              <c:f>'10.1 Yrkesverksamma 2018-2022'!$A$29</c:f>
              <c:strCache>
                <c:ptCount val="1"/>
                <c:pt idx="0">
                  <c:v>Tandläkare</c:v>
                </c:pt>
              </c:strCache>
            </c:strRef>
          </c:tx>
          <c:spPr>
            <a:ln w="28575" cap="rnd">
              <a:solidFill>
                <a:schemeClr val="accent2"/>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2018-2022'!$B$29:$F$29</c:f>
              <c:numCache>
                <c:formatCode>General</c:formatCode>
                <c:ptCount val="5"/>
                <c:pt idx="0">
                  <c:v>8213</c:v>
                </c:pt>
                <c:pt idx="1">
                  <c:v>8001</c:v>
                </c:pt>
                <c:pt idx="2">
                  <c:v>7982</c:v>
                </c:pt>
                <c:pt idx="3">
                  <c:v>8069</c:v>
                </c:pt>
                <c:pt idx="4">
                  <c:v>8167</c:v>
                </c:pt>
              </c:numCache>
            </c:numRef>
          </c:val>
          <c:smooth val="0"/>
          <c:extLst xmlns:c15="http://schemas.microsoft.com/office/drawing/2012/chart">
            <c:ext xmlns:c16="http://schemas.microsoft.com/office/drawing/2014/chart" uri="{C3380CC4-5D6E-409C-BE32-E72D297353CC}">
              <c16:uniqueId val="{00000001-B81A-48A9-8A55-6BAA71D42CE0}"/>
            </c:ext>
          </c:extLst>
        </c:ser>
        <c:dLbls>
          <c:showLegendKey val="0"/>
          <c:showVal val="0"/>
          <c:showCatName val="0"/>
          <c:showSerName val="0"/>
          <c:showPercent val="0"/>
          <c:showBubbleSize val="0"/>
        </c:dLbls>
        <c:smooth val="0"/>
        <c:axId val="993962031"/>
        <c:axId val="993962447"/>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'1. Legitimationer 2019-2023'!$L$28</c:f>
              <c:strCache>
                <c:ptCount val="1"/>
                <c:pt idx="0">
                  <c:v>Kvinnor</c:v>
                </c:pt>
              </c:strCache>
            </c:strRef>
          </c:tx>
          <c:spPr>
            <a:solidFill>
              <a:schemeClr val="accent1"/>
            </a:solidFill>
            <a:ln>
              <a:noFill/>
            </a:ln>
            <a:effectLst/>
          </c:spPr>
          <c:invertIfNegative val="0"/>
          <c:cat>
            <c:strRef>
              <c:f>'1. Legitimationer 2019-2023'!$A$29:$A$50</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c:v>
                </c:pt>
                <c:pt idx="8">
                  <c:v>Kiropraktor </c:v>
                </c:pt>
                <c:pt idx="9">
                  <c:v>Logoped </c:v>
                </c:pt>
                <c:pt idx="10">
                  <c:v>Läkare </c:v>
                </c:pt>
                <c:pt idx="11">
                  <c:v>Naprapat </c:v>
                </c:pt>
                <c:pt idx="12">
                  <c:v>Optiker </c:v>
                </c:pt>
                <c:pt idx="13">
                  <c:v>Ortopedingenjör**</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'1. Legitimationer 2019-2023'!$L$29:$L$50</c:f>
              <c:numCache>
                <c:formatCode>0.00</c:formatCode>
                <c:ptCount val="22"/>
                <c:pt idx="0">
                  <c:v>0.89821428571428574</c:v>
                </c:pt>
                <c:pt idx="1">
                  <c:v>0.74229392931131899</c:v>
                </c:pt>
                <c:pt idx="2">
                  <c:v>0.79138038725796378</c:v>
                </c:pt>
                <c:pt idx="3">
                  <c:v>0.61260557882035627</c:v>
                </c:pt>
                <c:pt idx="4">
                  <c:v>0.64358304297328683</c:v>
                </c:pt>
                <c:pt idx="5">
                  <c:v>0.90697674418604646</c:v>
                </c:pt>
                <c:pt idx="6">
                  <c:v>0.68743410332598487</c:v>
                </c:pt>
                <c:pt idx="7">
                  <c:v>0.88937913646391431</c:v>
                </c:pt>
                <c:pt idx="8">
                  <c:v>0.92137592137592139</c:v>
                </c:pt>
                <c:pt idx="9">
                  <c:v>0.85543644716692191</c:v>
                </c:pt>
                <c:pt idx="10">
                  <c:v>0.76701071408537613</c:v>
                </c:pt>
                <c:pt idx="11">
                  <c:v>0.93857493857493857</c:v>
                </c:pt>
                <c:pt idx="12">
                  <c:v>0.86106687898089174</c:v>
                </c:pt>
                <c:pt idx="13">
                  <c:v>0.97460317460317458</c:v>
                </c:pt>
                <c:pt idx="14">
                  <c:v>0.69106788408098452</c:v>
                </c:pt>
                <c:pt idx="15">
                  <c:v>0.41676122548224998</c:v>
                </c:pt>
                <c:pt idx="16">
                  <c:v>0.58889349357646081</c:v>
                </c:pt>
                <c:pt idx="17">
                  <c:v>0.97684865238424323</c:v>
                </c:pt>
                <c:pt idx="18">
                  <c:v>0.93994778067885121</c:v>
                </c:pt>
                <c:pt idx="19">
                  <c:v>0.64073867100182891</c:v>
                </c:pt>
                <c:pt idx="20">
                  <c:v>0.71962486002239645</c:v>
                </c:pt>
                <c:pt idx="21">
                  <c:v>0.65820507695382768</c:v>
                </c:pt>
              </c:numCache>
            </c:numRef>
          </c:val>
          <c:extLst>
            <c:ext xmlns:c16="http://schemas.microsoft.com/office/drawing/2014/chart" uri="{C3380CC4-5D6E-409C-BE32-E72D297353CC}">
              <c16:uniqueId val="{00000000-038B-4786-9BD1-574D96E84094}"/>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 under 65 år</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'1. Legitimationer 2019-2023'!$L$51</c:f>
              <c:strCache>
                <c:ptCount val="1"/>
                <c:pt idx="0">
                  <c:v>Män</c:v>
                </c:pt>
              </c:strCache>
            </c:strRef>
          </c:tx>
          <c:spPr>
            <a:solidFill>
              <a:schemeClr val="accent1"/>
            </a:solidFill>
            <a:ln>
              <a:noFill/>
            </a:ln>
            <a:effectLst/>
          </c:spPr>
          <c:invertIfNegative val="0"/>
          <c:cat>
            <c:strRef>
              <c:f>'1. Legitimationer 2019-2023'!$A$52:$A$73</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c:v>
                </c:pt>
                <c:pt idx="8">
                  <c:v>Kiropraktor </c:v>
                </c:pt>
                <c:pt idx="9">
                  <c:v>Logoped </c:v>
                </c:pt>
                <c:pt idx="10">
                  <c:v>Läkare </c:v>
                </c:pt>
                <c:pt idx="11">
                  <c:v>Naprapat </c:v>
                </c:pt>
                <c:pt idx="12">
                  <c:v>Optiker </c:v>
                </c:pt>
                <c:pt idx="13">
                  <c:v>Ortopedingenjör**</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'1. Legitimationer 2019-2023'!$L$52:$L$72</c:f>
              <c:numCache>
                <c:formatCode>0.00</c:formatCode>
                <c:ptCount val="21"/>
                <c:pt idx="0">
                  <c:v>0.82558654271801679</c:v>
                </c:pt>
                <c:pt idx="1">
                  <c:v>0.88606557377049178</c:v>
                </c:pt>
                <c:pt idx="2">
                  <c:v>0.95666666666666667</c:v>
                </c:pt>
                <c:pt idx="3">
                  <c:v>0.47368421052631576</c:v>
                </c:pt>
                <c:pt idx="4">
                  <c:v>0.85840220385674926</c:v>
                </c:pt>
                <c:pt idx="5">
                  <c:v>0.97826086956521741</c:v>
                </c:pt>
                <c:pt idx="6">
                  <c:v>0.81711999999999996</c:v>
                </c:pt>
                <c:pt idx="7">
                  <c:v>0.92836676217765046</c:v>
                </c:pt>
                <c:pt idx="8">
                  <c:v>0.84680851063829787</c:v>
                </c:pt>
                <c:pt idx="9">
                  <c:v>0.82978723404255317</c:v>
                </c:pt>
                <c:pt idx="10">
                  <c:v>0.61541692921655111</c:v>
                </c:pt>
                <c:pt idx="11">
                  <c:v>0.84808853118712269</c:v>
                </c:pt>
                <c:pt idx="12">
                  <c:v>0.38635081782289904</c:v>
                </c:pt>
                <c:pt idx="13">
                  <c:v>0.65552699228791778</c:v>
                </c:pt>
                <c:pt idx="14">
                  <c:v>0.66647058823529415</c:v>
                </c:pt>
                <c:pt idx="15">
                  <c:v>0.38194084068500261</c:v>
                </c:pt>
                <c:pt idx="16">
                  <c:v>0.87055016181229772</c:v>
                </c:pt>
                <c:pt idx="17">
                  <c:v>0.98092967818831944</c:v>
                </c:pt>
                <c:pt idx="18">
                  <c:v>0.80981595092024539</c:v>
                </c:pt>
                <c:pt idx="19">
                  <c:v>0.76289150372036685</c:v>
                </c:pt>
                <c:pt idx="20">
                  <c:v>0.95238095238095233</c:v>
                </c:pt>
              </c:numCache>
            </c:numRef>
          </c:val>
          <c:extLst>
            <c:ext xmlns:c16="http://schemas.microsoft.com/office/drawing/2014/chart" uri="{C3380CC4-5D6E-409C-BE32-E72D297353CC}">
              <c16:uniqueId val="{00000000-5352-48EC-A27D-9727CB231AD6}"/>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 under 65 år</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'2.1 Legitmation, utb.land'!$L$5</c:f>
              <c:strCache>
                <c:ptCount val="1"/>
                <c:pt idx="0">
                  <c:v>Kvinnor och män</c:v>
                </c:pt>
              </c:strCache>
            </c:strRef>
          </c:tx>
          <c:spPr>
            <a:solidFill>
              <a:schemeClr val="accent1"/>
            </a:solidFill>
            <a:ln>
              <a:noFill/>
            </a:ln>
            <a:effectLst/>
          </c:spPr>
          <c:invertIfNegative val="0"/>
          <c:cat>
            <c:strRef>
              <c:f>'2.1 Legitmation, utb.land'!$A$6:$A$27</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 </c:v>
                </c:pt>
                <c:pt idx="8">
                  <c:v>Kiropraktor </c:v>
                </c:pt>
                <c:pt idx="9">
                  <c:v>Logoped </c:v>
                </c:pt>
                <c:pt idx="10">
                  <c:v>Läkare </c:v>
                </c:pt>
                <c:pt idx="11">
                  <c:v>Naprapat </c:v>
                </c:pt>
                <c:pt idx="12">
                  <c:v>Optiker </c:v>
                </c:pt>
                <c:pt idx="13">
                  <c:v>Ortopedingenjör*** </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'2.1 Legitmation, utb.land'!$L$6:$L$27</c:f>
              <c:numCache>
                <c:formatCode>General</c:formatCode>
                <c:ptCount val="22"/>
                <c:pt idx="0">
                  <c:v>0.61648745519713266</c:v>
                </c:pt>
                <c:pt idx="1">
                  <c:v>0.98404255319148937</c:v>
                </c:pt>
                <c:pt idx="2">
                  <c:v>0.95238095238095233</c:v>
                </c:pt>
                <c:pt idx="3">
                  <c:v>0.92441860465116277</c:v>
                </c:pt>
                <c:pt idx="4">
                  <c:v>0.88997555012224938</c:v>
                </c:pt>
                <c:pt idx="5">
                  <c:v>0.91428571428571426</c:v>
                </c:pt>
                <c:pt idx="6">
                  <c:v>0.89562764456981669</c:v>
                </c:pt>
                <c:pt idx="7">
                  <c:v>0.99139414802065406</c:v>
                </c:pt>
                <c:pt idx="8">
                  <c:v>0.63636363636363635</c:v>
                </c:pt>
                <c:pt idx="9">
                  <c:v>0.96875</c:v>
                </c:pt>
                <c:pt idx="10">
                  <c:v>0.6233822260569456</c:v>
                </c:pt>
                <c:pt idx="11">
                  <c:v>1</c:v>
                </c:pt>
                <c:pt idx="12">
                  <c:v>0.88043478260869568</c:v>
                </c:pt>
                <c:pt idx="13">
                  <c:v>0.85</c:v>
                </c:pt>
                <c:pt idx="14">
                  <c:v>0.91981845688350983</c:v>
                </c:pt>
                <c:pt idx="15">
                  <c:v>0.93877551020408168</c:v>
                </c:pt>
                <c:pt idx="16">
                  <c:v>0.97685185185185186</c:v>
                </c:pt>
                <c:pt idx="17">
                  <c:v>0.83168316831683164</c:v>
                </c:pt>
                <c:pt idx="18">
                  <c:v>0.92592592592592593</c:v>
                </c:pt>
                <c:pt idx="19">
                  <c:v>0.89977268030584834</c:v>
                </c:pt>
                <c:pt idx="20">
                  <c:v>0.98550724637681164</c:v>
                </c:pt>
                <c:pt idx="21">
                  <c:v>0.66013071895424835</c:v>
                </c:pt>
              </c:numCache>
            </c:numRef>
          </c:val>
          <c:extLst>
            <c:ext xmlns:c16="http://schemas.microsoft.com/office/drawing/2014/chart" uri="{C3380CC4-5D6E-409C-BE32-E72D297353CC}">
              <c16:uniqueId val="{00000000-E323-4738-8F23-EC8D71B36A69}"/>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a:t>
                </a:r>
                <a:r>
                  <a:rPr lang="sv-SE" baseline="0"/>
                  <a:t> utbildade i Sveringe</a:t>
                </a:r>
                <a:endParaRPr lang="sv-SE"/>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'2.1 Legitmation, utb.land'!$L$28</c:f>
              <c:strCache>
                <c:ptCount val="1"/>
                <c:pt idx="0">
                  <c:v>Kvinnor</c:v>
                </c:pt>
              </c:strCache>
            </c:strRef>
          </c:tx>
          <c:spPr>
            <a:solidFill>
              <a:schemeClr val="accent1"/>
            </a:solidFill>
            <a:ln>
              <a:noFill/>
            </a:ln>
            <a:effectLst/>
          </c:spPr>
          <c:invertIfNegative val="0"/>
          <c:cat>
            <c:strRef>
              <c:f>'2.1 Legitmation, utb.land'!$A$29:$A$50</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 </c:v>
                </c:pt>
                <c:pt idx="8">
                  <c:v>Kiropraktor </c:v>
                </c:pt>
                <c:pt idx="9">
                  <c:v>Logoped </c:v>
                </c:pt>
                <c:pt idx="10">
                  <c:v>Läkare </c:v>
                </c:pt>
                <c:pt idx="11">
                  <c:v>Naprapat </c:v>
                </c:pt>
                <c:pt idx="12">
                  <c:v>Optiker </c:v>
                </c:pt>
                <c:pt idx="13">
                  <c:v>Ortopedingenjör*** </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'2.1 Legitmation, utb.land'!$L$29:$L$50</c:f>
              <c:numCache>
                <c:formatCode>General</c:formatCode>
                <c:ptCount val="22"/>
                <c:pt idx="0">
                  <c:v>0.67475728155339809</c:v>
                </c:pt>
                <c:pt idx="1">
                  <c:v>0.98798798798798804</c:v>
                </c:pt>
                <c:pt idx="2">
                  <c:v>0.95652173913043481</c:v>
                </c:pt>
                <c:pt idx="3">
                  <c:v>0.92352941176470593</c:v>
                </c:pt>
                <c:pt idx="4">
                  <c:v>0.89850746268656712</c:v>
                </c:pt>
                <c:pt idx="5">
                  <c:v>0.9263157894736842</c:v>
                </c:pt>
                <c:pt idx="6">
                  <c:v>0.91106290672451196</c:v>
                </c:pt>
                <c:pt idx="7">
                  <c:v>0.99188640973630826</c:v>
                </c:pt>
                <c:pt idx="8">
                  <c:v>0.2857142857142857</c:v>
                </c:pt>
                <c:pt idx="9">
                  <c:v>0.96666666666666667</c:v>
                </c:pt>
                <c:pt idx="10">
                  <c:v>0.63269961977186306</c:v>
                </c:pt>
                <c:pt idx="11">
                  <c:v>1</c:v>
                </c:pt>
                <c:pt idx="12">
                  <c:v>0.87179487179487181</c:v>
                </c:pt>
                <c:pt idx="13">
                  <c:v>0.81818181818181823</c:v>
                </c:pt>
                <c:pt idx="14">
                  <c:v>0.89914163090128751</c:v>
                </c:pt>
                <c:pt idx="15">
                  <c:v>0.94067796610169496</c:v>
                </c:pt>
                <c:pt idx="16">
                  <c:v>0.97872340425531912</c:v>
                </c:pt>
                <c:pt idx="17">
                  <c:v>0.85815602836879434</c:v>
                </c:pt>
                <c:pt idx="18">
                  <c:v>1</c:v>
                </c:pt>
                <c:pt idx="19">
                  <c:v>0.90044821891955651</c:v>
                </c:pt>
                <c:pt idx="20">
                  <c:v>0.98333333333333328</c:v>
                </c:pt>
                <c:pt idx="21">
                  <c:v>0.67785234899328861</c:v>
                </c:pt>
              </c:numCache>
            </c:numRef>
          </c:val>
          <c:extLst>
            <c:ext xmlns:c16="http://schemas.microsoft.com/office/drawing/2014/chart" uri="{C3380CC4-5D6E-409C-BE32-E72D297353CC}">
              <c16:uniqueId val="{00000000-B110-45C9-8465-29EB64B2705A}"/>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a:t>
                </a:r>
                <a:r>
                  <a:rPr lang="sv-SE" baseline="0"/>
                  <a:t> utbildade i Sverige</a:t>
                </a:r>
                <a:endParaRPr lang="sv-SE"/>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Män</a:t>
            </a:r>
          </a:p>
          <a:p>
            <a:pPr>
              <a:defRPr/>
            </a:pPr>
            <a:endParaRPr lang="sv-SE"/>
          </a:p>
          <a:p>
            <a:pPr>
              <a:defRPr/>
            </a:pP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barChart>
        <c:barDir val="bar"/>
        <c:grouping val="clustered"/>
        <c:varyColors val="0"/>
        <c:ser>
          <c:idx val="0"/>
          <c:order val="0"/>
          <c:tx>
            <c:strRef>
              <c:f>'2.1 Legitmation, utb.land'!$L$51</c:f>
              <c:strCache>
                <c:ptCount val="1"/>
                <c:pt idx="0">
                  <c:v>Män</c:v>
                </c:pt>
              </c:strCache>
            </c:strRef>
          </c:tx>
          <c:spPr>
            <a:solidFill>
              <a:schemeClr val="accent1"/>
            </a:solidFill>
            <a:ln>
              <a:noFill/>
            </a:ln>
            <a:effectLst/>
          </c:spPr>
          <c:invertIfNegative val="0"/>
          <c:cat>
            <c:strRef>
              <c:f>'2.1 Legitmation, utb.land'!$A$52:$A$73</c:f>
              <c:strCache>
                <c:ptCount val="22"/>
                <c:pt idx="0">
                  <c:v>Apotekare </c:v>
                </c:pt>
                <c:pt idx="1">
                  <c:v>Arbetsterapeut </c:v>
                </c:pt>
                <c:pt idx="2">
                  <c:v>Audionom ***</c:v>
                </c:pt>
                <c:pt idx="3">
                  <c:v>Barnmorska </c:v>
                </c:pt>
                <c:pt idx="4">
                  <c:v>Biomedicinsk analytiker*** </c:v>
                </c:pt>
                <c:pt idx="5">
                  <c:v>Dietist*** </c:v>
                </c:pt>
                <c:pt idx="6">
                  <c:v>Fysioterapeut****</c:v>
                </c:pt>
                <c:pt idx="7">
                  <c:v>Hälso- och sjukvårdskurator*** </c:v>
                </c:pt>
                <c:pt idx="8">
                  <c:v>Kiropraktor </c:v>
                </c:pt>
                <c:pt idx="9">
                  <c:v>Logoped </c:v>
                </c:pt>
                <c:pt idx="10">
                  <c:v>Läkare </c:v>
                </c:pt>
                <c:pt idx="11">
                  <c:v>Naprapat </c:v>
                </c:pt>
                <c:pt idx="12">
                  <c:v>Optiker </c:v>
                </c:pt>
                <c:pt idx="13">
                  <c:v>Ortopedingenjör*** </c:v>
                </c:pt>
                <c:pt idx="14">
                  <c:v>Psykolog </c:v>
                </c:pt>
                <c:pt idx="15">
                  <c:v>Psykoterapeut </c:v>
                </c:pt>
                <c:pt idx="16">
                  <c:v>Receptarie </c:v>
                </c:pt>
                <c:pt idx="17">
                  <c:v>Röntgensjuksköterska*** </c:v>
                </c:pt>
                <c:pt idx="18">
                  <c:v>Sjukhusfysiker </c:v>
                </c:pt>
                <c:pt idx="19">
                  <c:v>Sjuksköterska </c:v>
                </c:pt>
                <c:pt idx="20">
                  <c:v>Tandhygienist </c:v>
                </c:pt>
                <c:pt idx="21">
                  <c:v>Tandläkare </c:v>
                </c:pt>
              </c:strCache>
            </c:strRef>
          </c:cat>
          <c:val>
            <c:numRef>
              <c:f>'2.1 Legitmation, utb.land'!$L$52:$L$73</c:f>
              <c:numCache>
                <c:formatCode>General</c:formatCode>
                <c:ptCount val="22"/>
                <c:pt idx="0">
                  <c:v>0.45205479452054792</c:v>
                </c:pt>
                <c:pt idx="1">
                  <c:v>0.95348837209302328</c:v>
                </c:pt>
                <c:pt idx="2">
                  <c:v>0.94117647058823528</c:v>
                </c:pt>
                <c:pt idx="3">
                  <c:v>1</c:v>
                </c:pt>
                <c:pt idx="4">
                  <c:v>0.85135135135135132</c:v>
                </c:pt>
                <c:pt idx="5">
                  <c:v>0.8</c:v>
                </c:pt>
                <c:pt idx="6">
                  <c:v>0.86693548387096775</c:v>
                </c:pt>
                <c:pt idx="7">
                  <c:v>0.98863636363636365</c:v>
                </c:pt>
                <c:pt idx="8">
                  <c:v>0.8</c:v>
                </c:pt>
                <c:pt idx="9">
                  <c:v>1</c:v>
                </c:pt>
                <c:pt idx="10">
                  <c:v>0.61116650049850452</c:v>
                </c:pt>
                <c:pt idx="11">
                  <c:v>1</c:v>
                </c:pt>
                <c:pt idx="12">
                  <c:v>0.9285714285714286</c:v>
                </c:pt>
                <c:pt idx="13">
                  <c:v>0.88888888888888884</c:v>
                </c:pt>
                <c:pt idx="14">
                  <c:v>0.96923076923076923</c:v>
                </c:pt>
                <c:pt idx="15">
                  <c:v>0.93103448275862066</c:v>
                </c:pt>
                <c:pt idx="16">
                  <c:v>0.9642857142857143</c:v>
                </c:pt>
                <c:pt idx="17">
                  <c:v>0.77049180327868849</c:v>
                </c:pt>
                <c:pt idx="18">
                  <c:v>0.83333333333333337</c:v>
                </c:pt>
                <c:pt idx="19">
                  <c:v>0.89500000000000002</c:v>
                </c:pt>
                <c:pt idx="20">
                  <c:v>1</c:v>
                </c:pt>
                <c:pt idx="21">
                  <c:v>0.62732919254658381</c:v>
                </c:pt>
              </c:numCache>
            </c:numRef>
          </c:val>
          <c:extLst>
            <c:ext xmlns:c16="http://schemas.microsoft.com/office/drawing/2014/chart" uri="{C3380CC4-5D6E-409C-BE32-E72D297353CC}">
              <c16:uniqueId val="{00000000-6FAF-445E-B3C1-876DB65B388D}"/>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 utbildade i Sverige</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'10.1 Yrkesverksamma 2018-2022'!$A$9</c:f>
              <c:strCache>
                <c:ptCount val="1"/>
                <c:pt idx="0">
                  <c:v>Arbetsterapeut</c:v>
                </c:pt>
              </c:strCache>
            </c:strRef>
          </c:tx>
          <c:spPr>
            <a:ln w="28575" cap="rnd">
              <a:solidFill>
                <a:schemeClr val="accent1"/>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2018-2022'!$B$9:$F$9</c:f>
              <c:numCache>
                <c:formatCode>General</c:formatCode>
                <c:ptCount val="5"/>
                <c:pt idx="0">
                  <c:v>9515</c:v>
                </c:pt>
                <c:pt idx="1">
                  <c:v>9506</c:v>
                </c:pt>
                <c:pt idx="2">
                  <c:v>9430</c:v>
                </c:pt>
                <c:pt idx="3">
                  <c:v>9553</c:v>
                </c:pt>
                <c:pt idx="4">
                  <c:v>9651</c:v>
                </c:pt>
              </c:numCache>
            </c:numRef>
          </c:val>
          <c:smooth val="0"/>
          <c:extLst>
            <c:ext xmlns:c16="http://schemas.microsoft.com/office/drawing/2014/chart" uri="{C3380CC4-5D6E-409C-BE32-E72D297353CC}">
              <c16:uniqueId val="{00000000-3761-4290-99D5-59D3D671B561}"/>
            </c:ext>
          </c:extLst>
        </c:ser>
        <c:ser>
          <c:idx val="2"/>
          <c:order val="2"/>
          <c:tx>
            <c:strRef>
              <c:f>'10.1 Yrkesverksamma 2018-2022'!$A$11</c:f>
              <c:strCache>
                <c:ptCount val="1"/>
                <c:pt idx="0">
                  <c:v>Barnmorska</c:v>
                </c:pt>
              </c:strCache>
            </c:strRef>
          </c:tx>
          <c:spPr>
            <a:ln w="28575" cap="rnd">
              <a:solidFill>
                <a:schemeClr val="accent3"/>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2018-2022'!$B$11:$F$11</c:f>
              <c:numCache>
                <c:formatCode>General</c:formatCode>
                <c:ptCount val="5"/>
                <c:pt idx="0">
                  <c:v>7795</c:v>
                </c:pt>
                <c:pt idx="1">
                  <c:v>7912</c:v>
                </c:pt>
                <c:pt idx="2">
                  <c:v>7797</c:v>
                </c:pt>
                <c:pt idx="3">
                  <c:v>8020</c:v>
                </c:pt>
                <c:pt idx="4">
                  <c:v>8103</c:v>
                </c:pt>
              </c:numCache>
            </c:numRef>
          </c:val>
          <c:smooth val="0"/>
          <c:extLst>
            <c:ext xmlns:c16="http://schemas.microsoft.com/office/drawing/2014/chart" uri="{C3380CC4-5D6E-409C-BE32-E72D297353CC}">
              <c16:uniqueId val="{00000002-3761-4290-99D5-59D3D671B561}"/>
            </c:ext>
          </c:extLst>
        </c:ser>
        <c:ser>
          <c:idx val="3"/>
          <c:order val="3"/>
          <c:tx>
            <c:strRef>
              <c:f>'10.1 Yrkesverksamma 2018-2022'!$A$12</c:f>
              <c:strCache>
                <c:ptCount val="1"/>
                <c:pt idx="0">
                  <c:v>Biomedicinsk analytiker</c:v>
                </c:pt>
              </c:strCache>
            </c:strRef>
          </c:tx>
          <c:spPr>
            <a:ln w="28575" cap="rnd">
              <a:solidFill>
                <a:schemeClr val="accent4"/>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2018-2022'!$B$12:$F$12</c:f>
              <c:numCache>
                <c:formatCode>0</c:formatCode>
                <c:ptCount val="5"/>
                <c:pt idx="0">
                  <c:v>8148</c:v>
                </c:pt>
                <c:pt idx="1">
                  <c:v>8185</c:v>
                </c:pt>
                <c:pt idx="2">
                  <c:v>7975</c:v>
                </c:pt>
                <c:pt idx="3">
                  <c:v>7879</c:v>
                </c:pt>
                <c:pt idx="4">
                  <c:v>7907</c:v>
                </c:pt>
              </c:numCache>
            </c:numRef>
          </c:val>
          <c:smooth val="0"/>
          <c:extLst>
            <c:ext xmlns:c16="http://schemas.microsoft.com/office/drawing/2014/chart" uri="{C3380CC4-5D6E-409C-BE32-E72D297353CC}">
              <c16:uniqueId val="{00000003-3761-4290-99D5-59D3D671B561}"/>
            </c:ext>
          </c:extLst>
        </c:ser>
        <c:ser>
          <c:idx val="5"/>
          <c:order val="5"/>
          <c:tx>
            <c:strRef>
              <c:f>'10.1 Yrkesverksamma 2018-2022'!$A$14</c:f>
              <c:strCache>
                <c:ptCount val="1"/>
                <c:pt idx="0">
                  <c:v>Fysioterapeut***</c:v>
                </c:pt>
              </c:strCache>
            </c:strRef>
          </c:tx>
          <c:spPr>
            <a:ln w="28575" cap="rnd">
              <a:solidFill>
                <a:schemeClr val="accent6"/>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2018-2022'!$B$14:$F$14</c:f>
              <c:numCache>
                <c:formatCode>General</c:formatCode>
                <c:ptCount val="5"/>
                <c:pt idx="0">
                  <c:v>13753</c:v>
                </c:pt>
                <c:pt idx="1">
                  <c:v>13726</c:v>
                </c:pt>
                <c:pt idx="2">
                  <c:v>13817</c:v>
                </c:pt>
                <c:pt idx="3">
                  <c:v>13867</c:v>
                </c:pt>
                <c:pt idx="4">
                  <c:v>13932</c:v>
                </c:pt>
              </c:numCache>
            </c:numRef>
          </c:val>
          <c:smooth val="0"/>
          <c:extLst>
            <c:ext xmlns:c16="http://schemas.microsoft.com/office/drawing/2014/chart" uri="{C3380CC4-5D6E-409C-BE32-E72D297353CC}">
              <c16:uniqueId val="{0000000C-E31D-42D4-B3F9-75EE694DF270}"/>
            </c:ext>
          </c:extLst>
        </c:ser>
        <c:ser>
          <c:idx val="6"/>
          <c:order val="6"/>
          <c:tx>
            <c:strRef>
              <c:f>'10.1 Yrkesverksamma 2018-2022'!$A$15</c:f>
              <c:strCache>
                <c:ptCount val="1"/>
                <c:pt idx="0">
                  <c:v>Hälso- och sjukvårdskurator</c:v>
                </c:pt>
              </c:strCache>
            </c:strRef>
          </c:tx>
          <c:spPr>
            <a:ln w="28575" cap="rnd">
              <a:solidFill>
                <a:schemeClr val="accent1">
                  <a:lumMod val="6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2018-2022'!$B$15:$F$15</c:f>
              <c:numCache>
                <c:formatCode>General</c:formatCode>
                <c:ptCount val="5"/>
                <c:pt idx="0">
                  <c:v>0</c:v>
                </c:pt>
                <c:pt idx="1">
                  <c:v>614</c:v>
                </c:pt>
                <c:pt idx="2">
                  <c:v>1649</c:v>
                </c:pt>
                <c:pt idx="3">
                  <c:v>2037</c:v>
                </c:pt>
                <c:pt idx="4">
                  <c:v>2400</c:v>
                </c:pt>
              </c:numCache>
            </c:numRef>
          </c:val>
          <c:smooth val="0"/>
          <c:extLst>
            <c:ext xmlns:c16="http://schemas.microsoft.com/office/drawing/2014/chart" uri="{C3380CC4-5D6E-409C-BE32-E72D297353CC}">
              <c16:uniqueId val="{0000000D-E31D-42D4-B3F9-75EE694DF270}"/>
            </c:ext>
          </c:extLst>
        </c:ser>
        <c:ser>
          <c:idx val="12"/>
          <c:order val="12"/>
          <c:tx>
            <c:strRef>
              <c:f>'10.1 Yrkesverksamma 2018-2022'!$A$21</c:f>
              <c:strCache>
                <c:ptCount val="1"/>
                <c:pt idx="0">
                  <c:v>Psykolog</c:v>
                </c:pt>
              </c:strCache>
            </c:strRef>
          </c:tx>
          <c:spPr>
            <a:ln w="28575" cap="rnd">
              <a:solidFill>
                <a:schemeClr val="accent1">
                  <a:lumMod val="80000"/>
                  <a:lumOff val="2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2018-2022'!$B$21:$F$21</c:f>
              <c:numCache>
                <c:formatCode>General</c:formatCode>
                <c:ptCount val="5"/>
                <c:pt idx="0">
                  <c:v>8781</c:v>
                </c:pt>
                <c:pt idx="1">
                  <c:v>8925</c:v>
                </c:pt>
                <c:pt idx="2">
                  <c:v>9166</c:v>
                </c:pt>
                <c:pt idx="3">
                  <c:v>9483</c:v>
                </c:pt>
                <c:pt idx="4">
                  <c:v>9798</c:v>
                </c:pt>
              </c:numCache>
            </c:numRef>
          </c:val>
          <c:smooth val="0"/>
          <c:extLst>
            <c:ext xmlns:c16="http://schemas.microsoft.com/office/drawing/2014/chart" uri="{C3380CC4-5D6E-409C-BE32-E72D297353CC}">
              <c16:uniqueId val="{00000013-E31D-42D4-B3F9-75EE694DF270}"/>
            </c:ext>
          </c:extLst>
        </c:ser>
        <c:ser>
          <c:idx val="13"/>
          <c:order val="13"/>
          <c:tx>
            <c:strRef>
              <c:f>'10.1 Yrkesverksamma 2018-2022'!$A$22</c:f>
              <c:strCache>
                <c:ptCount val="1"/>
                <c:pt idx="0">
                  <c:v>Röntgensjuksköterska**</c:v>
                </c:pt>
              </c:strCache>
            </c:strRef>
          </c:tx>
          <c:spPr>
            <a:ln w="28575" cap="rnd">
              <a:solidFill>
                <a:schemeClr val="accent2">
                  <a:lumMod val="80000"/>
                  <a:lumOff val="2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strRef>
          </c:cat>
          <c:val>
            <c:numRef>
              <c:f>'10.1 Yrkesverksamma 2018-2022'!$B$22:$F$22</c:f>
              <c:numCache>
                <c:formatCode>General</c:formatCode>
                <c:ptCount val="5"/>
                <c:pt idx="0">
                  <c:v>2259</c:v>
                </c:pt>
                <c:pt idx="1">
                  <c:v>2412</c:v>
                </c:pt>
                <c:pt idx="2">
                  <c:v>2551</c:v>
                </c:pt>
                <c:pt idx="3">
                  <c:v>2671</c:v>
                </c:pt>
                <c:pt idx="4">
                  <c:v>2816</c:v>
                </c:pt>
              </c:numCache>
            </c:numRef>
          </c:val>
          <c:smooth val="0"/>
          <c:extLst>
            <c:ext xmlns:c16="http://schemas.microsoft.com/office/drawing/2014/chart" uri="{C3380CC4-5D6E-409C-BE32-E72D297353CC}">
              <c16:uniqueId val="{00000014-E31D-42D4-B3F9-75EE694DF270}"/>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1"/>
                <c:order val="1"/>
                <c:tx>
                  <c:strRef>
                    <c:extLst>
                      <c:ext uri="{02D57815-91ED-43cb-92C2-25804820EDAC}">
                        <c15:formulaRef>
                          <c15:sqref>'10.1 Yrkesverksamma 2018-2022'!$A$10</c15:sqref>
                        </c15:formulaRef>
                      </c:ext>
                    </c:extLst>
                    <c:strCache>
                      <c:ptCount val="1"/>
                      <c:pt idx="0">
                        <c:v>Audionom**</c:v>
                      </c:pt>
                    </c:strCache>
                  </c:strRef>
                </c:tx>
                <c:spPr>
                  <a:ln w="28575" cap="rnd">
                    <a:solidFill>
                      <a:schemeClr val="accent2"/>
                    </a:solidFill>
                    <a:round/>
                  </a:ln>
                  <a:effectLst/>
                </c:spPr>
                <c:marker>
                  <c:symbol val="none"/>
                </c:marker>
                <c:cat>
                  <c:strRef>
                    <c:extLst>
                      <c:ex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c:ext uri="{02D57815-91ED-43cb-92C2-25804820EDAC}">
                        <c15:formulaRef>
                          <c15:sqref>'10.1 Yrkesverksamma 2018-2022'!$B$10:$F$10</c15:sqref>
                        </c15:formulaRef>
                      </c:ext>
                    </c:extLst>
                    <c:numCache>
                      <c:formatCode>General</c:formatCode>
                      <c:ptCount val="5"/>
                      <c:pt idx="0">
                        <c:v>1016</c:v>
                      </c:pt>
                      <c:pt idx="1">
                        <c:v>1051</c:v>
                      </c:pt>
                      <c:pt idx="2">
                        <c:v>1105</c:v>
                      </c:pt>
                      <c:pt idx="3">
                        <c:v>1125</c:v>
                      </c:pt>
                      <c:pt idx="4">
                        <c:v>1173</c:v>
                      </c:pt>
                    </c:numCache>
                  </c:numRef>
                </c:val>
                <c:smooth val="0"/>
                <c:extLst>
                  <c:ext xmlns:c16="http://schemas.microsoft.com/office/drawing/2014/chart" uri="{C3380CC4-5D6E-409C-BE32-E72D297353CC}">
                    <c16:uniqueId val="{00000001-3761-4290-99D5-59D3D671B56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'10.1 Yrkesverksamma 2018-2022'!$A$13</c15:sqref>
                        </c15:formulaRef>
                      </c:ext>
                    </c:extLst>
                    <c:strCache>
                      <c:ptCount val="1"/>
                      <c:pt idx="0">
                        <c:v>Dietist**</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2018-2022'!$B$13:$F$13</c15:sqref>
                        </c15:formulaRef>
                      </c:ext>
                    </c:extLst>
                    <c:numCache>
                      <c:formatCode>General</c:formatCode>
                      <c:ptCount val="5"/>
                      <c:pt idx="0">
                        <c:v>1293</c:v>
                      </c:pt>
                      <c:pt idx="1">
                        <c:v>1315</c:v>
                      </c:pt>
                      <c:pt idx="2">
                        <c:v>1382</c:v>
                      </c:pt>
                      <c:pt idx="3">
                        <c:v>1426</c:v>
                      </c:pt>
                      <c:pt idx="4">
                        <c:v>1466</c:v>
                      </c:pt>
                    </c:numCache>
                  </c:numRef>
                </c:val>
                <c:smooth val="0"/>
                <c:extLst xmlns:c15="http://schemas.microsoft.com/office/drawing/2012/chart">
                  <c:ext xmlns:c16="http://schemas.microsoft.com/office/drawing/2014/chart" uri="{C3380CC4-5D6E-409C-BE32-E72D297353CC}">
                    <c16:uniqueId val="{00000004-3761-4290-99D5-59D3D671B561}"/>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'10.1 Yrkesverksamma 2018-2022'!$A$16</c15:sqref>
                        </c15:formulaRef>
                      </c:ext>
                    </c:extLst>
                    <c:strCache>
                      <c:ptCount val="1"/>
                      <c:pt idx="0">
                        <c:v>Kiropraktor</c:v>
                      </c:pt>
                    </c:strCache>
                  </c:strRef>
                </c:tx>
                <c:spPr>
                  <a:ln w="28575" cap="rnd">
                    <a:solidFill>
                      <a:schemeClr val="accent2">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2018-2022'!$B$16:$F$16</c15:sqref>
                        </c15:formulaRef>
                      </c:ext>
                    </c:extLst>
                    <c:numCache>
                      <c:formatCode>General</c:formatCode>
                      <c:ptCount val="5"/>
                      <c:pt idx="0">
                        <c:v>609</c:v>
                      </c:pt>
                      <c:pt idx="1">
                        <c:v>607</c:v>
                      </c:pt>
                      <c:pt idx="2">
                        <c:v>606</c:v>
                      </c:pt>
                      <c:pt idx="3">
                        <c:v>620</c:v>
                      </c:pt>
                      <c:pt idx="4">
                        <c:v>631</c:v>
                      </c:pt>
                    </c:numCache>
                  </c:numRef>
                </c:val>
                <c:smooth val="0"/>
                <c:extLst xmlns:c15="http://schemas.microsoft.com/office/drawing/2012/chart">
                  <c:ext xmlns:c16="http://schemas.microsoft.com/office/drawing/2014/chart" uri="{C3380CC4-5D6E-409C-BE32-E72D297353CC}">
                    <c16:uniqueId val="{0000000E-E31D-42D4-B3F9-75EE694DF270}"/>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'10.1 Yrkesverksamma 2018-2022'!$A$17</c15:sqref>
                        </c15:formulaRef>
                      </c:ext>
                    </c:extLst>
                    <c:strCache>
                      <c:ptCount val="1"/>
                      <c:pt idx="0">
                        <c:v>Logoped</c:v>
                      </c:pt>
                    </c:strCache>
                  </c:strRef>
                </c:tx>
                <c:spPr>
                  <a:ln w="28575" cap="rnd">
                    <a:solidFill>
                      <a:schemeClr val="accent3">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2018-2022'!$B$17:$F$17</c15:sqref>
                        </c15:formulaRef>
                      </c:ext>
                    </c:extLst>
                    <c:numCache>
                      <c:formatCode>General</c:formatCode>
                      <c:ptCount val="5"/>
                      <c:pt idx="0">
                        <c:v>1876</c:v>
                      </c:pt>
                      <c:pt idx="1">
                        <c:v>1915</c:v>
                      </c:pt>
                      <c:pt idx="2">
                        <c:v>1971</c:v>
                      </c:pt>
                      <c:pt idx="3">
                        <c:v>2034</c:v>
                      </c:pt>
                      <c:pt idx="4">
                        <c:v>2090</c:v>
                      </c:pt>
                    </c:numCache>
                  </c:numRef>
                </c:val>
                <c:smooth val="0"/>
                <c:extLst xmlns:c15="http://schemas.microsoft.com/office/drawing/2012/chart">
                  <c:ext xmlns:c16="http://schemas.microsoft.com/office/drawing/2014/chart" uri="{C3380CC4-5D6E-409C-BE32-E72D297353CC}">
                    <c16:uniqueId val="{0000000F-E31D-42D4-B3F9-75EE694DF270}"/>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'10.1 Yrkesverksamma 2018-2022'!$A$18</c15:sqref>
                        </c15:formulaRef>
                      </c:ext>
                    </c:extLst>
                    <c:strCache>
                      <c:ptCount val="1"/>
                      <c:pt idx="0">
                        <c:v>Läkare</c:v>
                      </c:pt>
                    </c:strCache>
                  </c:strRef>
                </c:tx>
                <c:spPr>
                  <a:ln w="28575" cap="rnd">
                    <a:solidFill>
                      <a:schemeClr val="accent4">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2018-2022'!$B$18:$F$18</c15:sqref>
                        </c15:formulaRef>
                      </c:ext>
                    </c:extLst>
                    <c:numCache>
                      <c:formatCode>General</c:formatCode>
                      <c:ptCount val="5"/>
                      <c:pt idx="0">
                        <c:v>40933</c:v>
                      </c:pt>
                      <c:pt idx="1">
                        <c:v>40906</c:v>
                      </c:pt>
                      <c:pt idx="2">
                        <c:v>41530</c:v>
                      </c:pt>
                      <c:pt idx="3">
                        <c:v>42647</c:v>
                      </c:pt>
                      <c:pt idx="4">
                        <c:v>43579</c:v>
                      </c:pt>
                    </c:numCache>
                  </c:numRef>
                </c:val>
                <c:smooth val="0"/>
                <c:extLst xmlns:c15="http://schemas.microsoft.com/office/drawing/2012/chart">
                  <c:ext xmlns:c16="http://schemas.microsoft.com/office/drawing/2014/chart" uri="{C3380CC4-5D6E-409C-BE32-E72D297353CC}">
                    <c16:uniqueId val="{00000010-E31D-42D4-B3F9-75EE694DF270}"/>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'10.1 Yrkesverksamma 2018-2022'!$A$19</c15:sqref>
                        </c15:formulaRef>
                      </c:ext>
                    </c:extLst>
                    <c:strCache>
                      <c:ptCount val="1"/>
                      <c:pt idx="0">
                        <c:v>Naprapat</c:v>
                      </c:pt>
                    </c:strCache>
                  </c:strRef>
                </c:tx>
                <c:spPr>
                  <a:ln w="28575" cap="rnd">
                    <a:solidFill>
                      <a:schemeClr val="accent5">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2018-2022'!$B$19:$F$19</c15:sqref>
                        </c15:formulaRef>
                      </c:ext>
                    </c:extLst>
                    <c:numCache>
                      <c:formatCode>General</c:formatCode>
                      <c:ptCount val="5"/>
                      <c:pt idx="0">
                        <c:v>942</c:v>
                      </c:pt>
                      <c:pt idx="1">
                        <c:v>941</c:v>
                      </c:pt>
                      <c:pt idx="2">
                        <c:v>987</c:v>
                      </c:pt>
                      <c:pt idx="3">
                        <c:v>1000</c:v>
                      </c:pt>
                      <c:pt idx="4">
                        <c:v>1037</c:v>
                      </c:pt>
                    </c:numCache>
                  </c:numRef>
                </c:val>
                <c:smooth val="0"/>
                <c:extLst xmlns:c15="http://schemas.microsoft.com/office/drawing/2012/chart">
                  <c:ext xmlns:c16="http://schemas.microsoft.com/office/drawing/2014/chart" uri="{C3380CC4-5D6E-409C-BE32-E72D297353CC}">
                    <c16:uniqueId val="{00000011-E31D-42D4-B3F9-75EE694DF270}"/>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'10.1 Yrkesverksamma 2018-2022'!$A$20</c15:sqref>
                        </c15:formulaRef>
                      </c:ext>
                    </c:extLst>
                    <c:strCache>
                      <c:ptCount val="1"/>
                      <c:pt idx="0">
                        <c:v>Ortopedingenjör**</c:v>
                      </c:pt>
                    </c:strCache>
                  </c:strRef>
                </c:tx>
                <c:spPr>
                  <a:ln w="28575" cap="rnd">
                    <a:solidFill>
                      <a:schemeClr val="accent6">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2018-2022'!$B$20:$F$20</c15:sqref>
                        </c15:formulaRef>
                      </c:ext>
                    </c:extLst>
                    <c:numCache>
                      <c:formatCode>General</c:formatCode>
                      <c:ptCount val="5"/>
                      <c:pt idx="0">
                        <c:v>242</c:v>
                      </c:pt>
                      <c:pt idx="1">
                        <c:v>258</c:v>
                      </c:pt>
                      <c:pt idx="2">
                        <c:v>277</c:v>
                      </c:pt>
                      <c:pt idx="3">
                        <c:v>273</c:v>
                      </c:pt>
                      <c:pt idx="4">
                        <c:v>277</c:v>
                      </c:pt>
                    </c:numCache>
                  </c:numRef>
                </c:val>
                <c:smooth val="0"/>
                <c:extLst xmlns:c15="http://schemas.microsoft.com/office/drawing/2012/chart">
                  <c:ext xmlns:c16="http://schemas.microsoft.com/office/drawing/2014/chart" uri="{C3380CC4-5D6E-409C-BE32-E72D297353CC}">
                    <c16:uniqueId val="{00000012-E31D-42D4-B3F9-75EE694DF270}"/>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'10.1 Yrkesverksamma 2018-2022'!$A$23</c15:sqref>
                        </c15:formulaRef>
                      </c:ext>
                    </c:extLst>
                    <c:strCache>
                      <c:ptCount val="1"/>
                      <c:pt idx="0">
                        <c:v>Sjukhusfysiker</c:v>
                      </c:pt>
                    </c:strCache>
                  </c:strRef>
                </c:tx>
                <c:spPr>
                  <a:ln w="28575" cap="rnd">
                    <a:solidFill>
                      <a:schemeClr val="accent3">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2018-2022'!$B$23:$F$23</c15:sqref>
                        </c15:formulaRef>
                      </c:ext>
                    </c:extLst>
                    <c:numCache>
                      <c:formatCode>General</c:formatCode>
                      <c:ptCount val="5"/>
                      <c:pt idx="0">
                        <c:v>406</c:v>
                      </c:pt>
                      <c:pt idx="1">
                        <c:v>419</c:v>
                      </c:pt>
                      <c:pt idx="2">
                        <c:v>437</c:v>
                      </c:pt>
                      <c:pt idx="3">
                        <c:v>453</c:v>
                      </c:pt>
                      <c:pt idx="4">
                        <c:v>475</c:v>
                      </c:pt>
                    </c:numCache>
                  </c:numRef>
                </c:val>
                <c:smooth val="0"/>
                <c:extLst xmlns:c15="http://schemas.microsoft.com/office/drawing/2012/chart">
                  <c:ext xmlns:c16="http://schemas.microsoft.com/office/drawing/2014/chart" uri="{C3380CC4-5D6E-409C-BE32-E72D297353CC}">
                    <c16:uniqueId val="{00000015-E31D-42D4-B3F9-75EE694DF270}"/>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'10.1 Yrkesverksamma 2018-2022'!$A$24</c15:sqref>
                        </c15:formulaRef>
                      </c:ext>
                    </c:extLst>
                    <c:strCache>
                      <c:ptCount val="1"/>
                      <c:pt idx="0">
                        <c:v>Sjuksköterska</c:v>
                      </c:pt>
                    </c:strCache>
                  </c:strRef>
                </c:tx>
                <c:spPr>
                  <a:ln w="28575" cap="rnd">
                    <a:solidFill>
                      <a:schemeClr val="accent4">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2018-2022'!$B$24:$F$24</c15:sqref>
                        </c15:formulaRef>
                      </c:ext>
                    </c:extLst>
                    <c:numCache>
                      <c:formatCode>General</c:formatCode>
                      <c:ptCount val="5"/>
                      <c:pt idx="0">
                        <c:v>112336</c:v>
                      </c:pt>
                      <c:pt idx="1">
                        <c:v>113099</c:v>
                      </c:pt>
                      <c:pt idx="2">
                        <c:v>111824</c:v>
                      </c:pt>
                      <c:pt idx="3">
                        <c:v>114700</c:v>
                      </c:pt>
                      <c:pt idx="4">
                        <c:v>116037</c:v>
                      </c:pt>
                    </c:numCache>
                  </c:numRef>
                </c:val>
                <c:smooth val="0"/>
                <c:extLst xmlns:c15="http://schemas.microsoft.com/office/drawing/2012/chart">
                  <c:ext xmlns:c16="http://schemas.microsoft.com/office/drawing/2014/chart" uri="{C3380CC4-5D6E-409C-BE32-E72D297353CC}">
                    <c16:uniqueId val="{00000016-E31D-42D4-B3F9-75EE694DF270}"/>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11000"/>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3.9208733314759006E-2"/>
          <c:y val="0.74772850202235364"/>
          <c:w val="0.94250419518455208"/>
          <c:h val="0.2279553885551540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1"/>
          <c:tx>
            <c:strRef>
              <c:f>'10.1 Yrkesverksamma 2018-2022'!$A$10</c:f>
              <c:strCache>
                <c:ptCount val="1"/>
                <c:pt idx="0">
                  <c:v>Audionom**</c:v>
                </c:pt>
              </c:strCache>
              <c:extLst xmlns:c15="http://schemas.microsoft.com/office/drawing/2012/chart"/>
            </c:strRef>
          </c:tx>
          <c:spPr>
            <a:ln w="28575" cap="rnd">
              <a:solidFill>
                <a:schemeClr val="accent2"/>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2018-2022'!$B$10:$F$10</c:f>
              <c:numCache>
                <c:formatCode>General</c:formatCode>
                <c:ptCount val="5"/>
                <c:pt idx="0">
                  <c:v>1016</c:v>
                </c:pt>
                <c:pt idx="1">
                  <c:v>1051</c:v>
                </c:pt>
                <c:pt idx="2">
                  <c:v>1105</c:v>
                </c:pt>
                <c:pt idx="3">
                  <c:v>1125</c:v>
                </c:pt>
                <c:pt idx="4">
                  <c:v>1173</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6-1639-4F90-80CF-9F8324FFC931}"/>
            </c:ext>
          </c:extLst>
        </c:ser>
        <c:ser>
          <c:idx val="4"/>
          <c:order val="4"/>
          <c:tx>
            <c:strRef>
              <c:f>'10.1 Yrkesverksamma 2018-2022'!$A$13</c:f>
              <c:strCache>
                <c:ptCount val="1"/>
                <c:pt idx="0">
                  <c:v>Dietist**</c:v>
                </c:pt>
              </c:strCache>
              <c:extLst xmlns:c15="http://schemas.microsoft.com/office/drawing/2012/chart"/>
            </c:strRef>
          </c:tx>
          <c:spPr>
            <a:ln w="28575" cap="rnd">
              <a:solidFill>
                <a:schemeClr val="accent5"/>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2018-2022'!$B$13:$F$13</c:f>
              <c:numCache>
                <c:formatCode>General</c:formatCode>
                <c:ptCount val="5"/>
                <c:pt idx="0">
                  <c:v>1293</c:v>
                </c:pt>
                <c:pt idx="1">
                  <c:v>1315</c:v>
                </c:pt>
                <c:pt idx="2">
                  <c:v>1382</c:v>
                </c:pt>
                <c:pt idx="3">
                  <c:v>1426</c:v>
                </c:pt>
                <c:pt idx="4">
                  <c:v>1466</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7-1639-4F90-80CF-9F8324FFC931}"/>
            </c:ext>
          </c:extLst>
        </c:ser>
        <c:ser>
          <c:idx val="7"/>
          <c:order val="7"/>
          <c:tx>
            <c:strRef>
              <c:f>'10.1 Yrkesverksamma 2018-2022'!$A$16</c:f>
              <c:strCache>
                <c:ptCount val="1"/>
                <c:pt idx="0">
                  <c:v>Kiropraktor</c:v>
                </c:pt>
              </c:strCache>
              <c:extLst xmlns:c15="http://schemas.microsoft.com/office/drawing/2012/chart"/>
            </c:strRef>
          </c:tx>
          <c:spPr>
            <a:ln w="28575" cap="rnd">
              <a:solidFill>
                <a:schemeClr val="accent2">
                  <a:lumMod val="6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2018-2022'!$B$16:$F$16</c:f>
              <c:numCache>
                <c:formatCode>General</c:formatCode>
                <c:ptCount val="5"/>
                <c:pt idx="0">
                  <c:v>609</c:v>
                </c:pt>
                <c:pt idx="1">
                  <c:v>607</c:v>
                </c:pt>
                <c:pt idx="2">
                  <c:v>606</c:v>
                </c:pt>
                <c:pt idx="3">
                  <c:v>620</c:v>
                </c:pt>
                <c:pt idx="4">
                  <c:v>631</c:v>
                </c:pt>
              </c:numCache>
              <c:extLst xmlns:c15="http://schemas.microsoft.com/office/drawing/2012/chart"/>
            </c:numRef>
          </c:val>
          <c:smooth val="0"/>
          <c:extLst>
            <c:ext xmlns:c16="http://schemas.microsoft.com/office/drawing/2014/chart" uri="{C3380CC4-5D6E-409C-BE32-E72D297353CC}">
              <c16:uniqueId val="{00000009-1639-4F90-80CF-9F8324FFC931}"/>
            </c:ext>
          </c:extLst>
        </c:ser>
        <c:ser>
          <c:idx val="10"/>
          <c:order val="10"/>
          <c:tx>
            <c:strRef>
              <c:f>'10.1 Yrkesverksamma 2018-2022'!$A$19</c:f>
              <c:strCache>
                <c:ptCount val="1"/>
                <c:pt idx="0">
                  <c:v>Naprapat</c:v>
                </c:pt>
              </c:strCache>
              <c:extLst xmlns:c15="http://schemas.microsoft.com/office/drawing/2012/chart"/>
            </c:strRef>
          </c:tx>
          <c:spPr>
            <a:ln w="28575" cap="rnd">
              <a:solidFill>
                <a:schemeClr val="accent5">
                  <a:lumMod val="6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2018-2022'!$B$19:$F$19</c:f>
              <c:numCache>
                <c:formatCode>General</c:formatCode>
                <c:ptCount val="5"/>
                <c:pt idx="0">
                  <c:v>942</c:v>
                </c:pt>
                <c:pt idx="1">
                  <c:v>941</c:v>
                </c:pt>
                <c:pt idx="2">
                  <c:v>987</c:v>
                </c:pt>
                <c:pt idx="3">
                  <c:v>1000</c:v>
                </c:pt>
                <c:pt idx="4">
                  <c:v>1037</c:v>
                </c:pt>
              </c:numCache>
              <c:extLst xmlns:c15="http://schemas.microsoft.com/office/drawing/2012/chart"/>
            </c:numRef>
          </c:val>
          <c:smooth val="0"/>
          <c:extLst>
            <c:ext xmlns:c16="http://schemas.microsoft.com/office/drawing/2014/chart" uri="{C3380CC4-5D6E-409C-BE32-E72D297353CC}">
              <c16:uniqueId val="{0000000C-1639-4F90-80CF-9F8324FFC931}"/>
            </c:ext>
          </c:extLst>
        </c:ser>
        <c:ser>
          <c:idx val="11"/>
          <c:order val="11"/>
          <c:tx>
            <c:strRef>
              <c:f>'10.1 Yrkesverksamma 2018-2022'!$A$20</c:f>
              <c:strCache>
                <c:ptCount val="1"/>
                <c:pt idx="0">
                  <c:v>Ortopedingenjör**</c:v>
                </c:pt>
              </c:strCache>
              <c:extLst xmlns:c15="http://schemas.microsoft.com/office/drawing/2012/chart"/>
            </c:strRef>
          </c:tx>
          <c:spPr>
            <a:ln w="28575" cap="rnd">
              <a:solidFill>
                <a:schemeClr val="accent6">
                  <a:lumMod val="6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2018-2022'!$B$20:$F$20</c:f>
              <c:numCache>
                <c:formatCode>General</c:formatCode>
                <c:ptCount val="5"/>
                <c:pt idx="0">
                  <c:v>242</c:v>
                </c:pt>
                <c:pt idx="1">
                  <c:v>258</c:v>
                </c:pt>
                <c:pt idx="2">
                  <c:v>277</c:v>
                </c:pt>
                <c:pt idx="3">
                  <c:v>273</c:v>
                </c:pt>
                <c:pt idx="4">
                  <c:v>277</c:v>
                </c:pt>
              </c:numCache>
              <c:extLst xmlns:c15="http://schemas.microsoft.com/office/drawing/2012/chart"/>
            </c:numRef>
          </c:val>
          <c:smooth val="0"/>
          <c:extLst>
            <c:ext xmlns:c16="http://schemas.microsoft.com/office/drawing/2014/chart" uri="{C3380CC4-5D6E-409C-BE32-E72D297353CC}">
              <c16:uniqueId val="{0000000D-1639-4F90-80CF-9F8324FFC931}"/>
            </c:ext>
          </c:extLst>
        </c:ser>
        <c:ser>
          <c:idx val="14"/>
          <c:order val="14"/>
          <c:tx>
            <c:strRef>
              <c:f>'10.1 Yrkesverksamma 2018-2022'!$A$23</c:f>
              <c:strCache>
                <c:ptCount val="1"/>
                <c:pt idx="0">
                  <c:v>Sjukhusfysiker</c:v>
                </c:pt>
              </c:strCache>
              <c:extLst xmlns:c15="http://schemas.microsoft.com/office/drawing/2012/chart"/>
            </c:strRef>
          </c:tx>
          <c:spPr>
            <a:ln w="28575" cap="rnd">
              <a:solidFill>
                <a:schemeClr val="accent3">
                  <a:lumMod val="80000"/>
                  <a:lumOff val="2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2018-2022'!$B$23:$F$23</c:f>
              <c:numCache>
                <c:formatCode>General</c:formatCode>
                <c:ptCount val="5"/>
                <c:pt idx="0">
                  <c:v>406</c:v>
                </c:pt>
                <c:pt idx="1">
                  <c:v>419</c:v>
                </c:pt>
                <c:pt idx="2">
                  <c:v>437</c:v>
                </c:pt>
                <c:pt idx="3">
                  <c:v>453</c:v>
                </c:pt>
                <c:pt idx="4">
                  <c:v>475</c:v>
                </c:pt>
              </c:numCache>
              <c:extLst xmlns:c15="http://schemas.microsoft.com/office/drawing/2012/chart"/>
            </c:numRef>
          </c:val>
          <c:smooth val="0"/>
          <c:extLst>
            <c:ext xmlns:c16="http://schemas.microsoft.com/office/drawing/2014/chart" uri="{C3380CC4-5D6E-409C-BE32-E72D297353CC}">
              <c16:uniqueId val="{0000000E-1639-4F90-80CF-9F8324FFC931}"/>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'10.1 Yrkesverksamma 2018-2022'!$A$9</c15:sqref>
                        </c15:formulaRef>
                      </c:ext>
                    </c:extLst>
                    <c:strCache>
                      <c:ptCount val="1"/>
                      <c:pt idx="0">
                        <c:v>Arbetsterapeut</c:v>
                      </c:pt>
                    </c:strCache>
                  </c:strRef>
                </c:tx>
                <c:spPr>
                  <a:ln w="28575" cap="rnd">
                    <a:solidFill>
                      <a:schemeClr val="accent1"/>
                    </a:solidFill>
                    <a:round/>
                  </a:ln>
                  <a:effectLst/>
                </c:spPr>
                <c:marker>
                  <c:symbol val="none"/>
                </c:marker>
                <c:cat>
                  <c:strRef>
                    <c:extLst>
                      <c:ex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c:ext uri="{02D57815-91ED-43cb-92C2-25804820EDAC}">
                        <c15:formulaRef>
                          <c15:sqref>'10.1 Yrkesverksamma 2018-2022'!$B$9:$F$9</c15:sqref>
                        </c15:formulaRef>
                      </c:ext>
                    </c:extLst>
                    <c:numCache>
                      <c:formatCode>General</c:formatCode>
                      <c:ptCount val="5"/>
                      <c:pt idx="0">
                        <c:v>9515</c:v>
                      </c:pt>
                      <c:pt idx="1">
                        <c:v>9506</c:v>
                      </c:pt>
                      <c:pt idx="2">
                        <c:v>9430</c:v>
                      </c:pt>
                      <c:pt idx="3">
                        <c:v>9553</c:v>
                      </c:pt>
                      <c:pt idx="4">
                        <c:v>9651</c:v>
                      </c:pt>
                    </c:numCache>
                  </c:numRef>
                </c:val>
                <c:smooth val="0"/>
                <c:extLst>
                  <c:ext xmlns:c16="http://schemas.microsoft.com/office/drawing/2014/chart" uri="{C3380CC4-5D6E-409C-BE32-E72D297353CC}">
                    <c16:uniqueId val="{00000000-1639-4F90-80CF-9F8324FFC93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'10.1 Yrkesverksamma 2018-2022'!$A$11</c15:sqref>
                        </c15:formulaRef>
                      </c:ext>
                    </c:extLst>
                    <c:strCache>
                      <c:ptCount val="1"/>
                      <c:pt idx="0">
                        <c:v>Barnmorska</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2018-2022'!$B$11:$F$11</c15:sqref>
                        </c15:formulaRef>
                      </c:ext>
                    </c:extLst>
                    <c:numCache>
                      <c:formatCode>General</c:formatCode>
                      <c:ptCount val="5"/>
                      <c:pt idx="0">
                        <c:v>7795</c:v>
                      </c:pt>
                      <c:pt idx="1">
                        <c:v>7912</c:v>
                      </c:pt>
                      <c:pt idx="2">
                        <c:v>7797</c:v>
                      </c:pt>
                      <c:pt idx="3">
                        <c:v>8020</c:v>
                      </c:pt>
                      <c:pt idx="4">
                        <c:v>8103</c:v>
                      </c:pt>
                    </c:numCache>
                  </c:numRef>
                </c:val>
                <c:smooth val="0"/>
                <c:extLst xmlns:c15="http://schemas.microsoft.com/office/drawing/2012/chart">
                  <c:ext xmlns:c16="http://schemas.microsoft.com/office/drawing/2014/chart" uri="{C3380CC4-5D6E-409C-BE32-E72D297353CC}">
                    <c16:uniqueId val="{00000001-1639-4F90-80CF-9F8324FFC93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'10.1 Yrkesverksamma 2018-2022'!$A$12</c15:sqref>
                        </c15:formulaRef>
                      </c:ext>
                    </c:extLst>
                    <c:strCache>
                      <c:ptCount val="1"/>
                      <c:pt idx="0">
                        <c:v>Biomedicinsk analytiker</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2018-2022'!$B$12:$F$12</c15:sqref>
                        </c15:formulaRef>
                      </c:ext>
                    </c:extLst>
                    <c:numCache>
                      <c:formatCode>0</c:formatCode>
                      <c:ptCount val="5"/>
                      <c:pt idx="0">
                        <c:v>8148</c:v>
                      </c:pt>
                      <c:pt idx="1">
                        <c:v>8185</c:v>
                      </c:pt>
                      <c:pt idx="2">
                        <c:v>7975</c:v>
                      </c:pt>
                      <c:pt idx="3">
                        <c:v>7879</c:v>
                      </c:pt>
                      <c:pt idx="4">
                        <c:v>7907</c:v>
                      </c:pt>
                    </c:numCache>
                  </c:numRef>
                </c:val>
                <c:smooth val="0"/>
                <c:extLst xmlns:c15="http://schemas.microsoft.com/office/drawing/2012/chart">
                  <c:ext xmlns:c16="http://schemas.microsoft.com/office/drawing/2014/chart" uri="{C3380CC4-5D6E-409C-BE32-E72D297353CC}">
                    <c16:uniqueId val="{00000002-1639-4F90-80CF-9F8324FFC931}"/>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'10.1 Yrkesverksamma 2018-2022'!$A$14</c15:sqref>
                        </c15:formulaRef>
                      </c:ext>
                    </c:extLst>
                    <c:strCache>
                      <c:ptCount val="1"/>
                      <c:pt idx="0">
                        <c:v>Fysioterapeut***</c:v>
                      </c:pt>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2018-2022'!$B$14:$F$14</c15:sqref>
                        </c15:formulaRef>
                      </c:ext>
                    </c:extLst>
                    <c:numCache>
                      <c:formatCode>General</c:formatCode>
                      <c:ptCount val="5"/>
                      <c:pt idx="0">
                        <c:v>13753</c:v>
                      </c:pt>
                      <c:pt idx="1">
                        <c:v>13726</c:v>
                      </c:pt>
                      <c:pt idx="2">
                        <c:v>13817</c:v>
                      </c:pt>
                      <c:pt idx="3">
                        <c:v>13867</c:v>
                      </c:pt>
                      <c:pt idx="4">
                        <c:v>13932</c:v>
                      </c:pt>
                    </c:numCache>
                  </c:numRef>
                </c:val>
                <c:smooth val="0"/>
                <c:extLst xmlns:c15="http://schemas.microsoft.com/office/drawing/2012/chart">
                  <c:ext xmlns:c16="http://schemas.microsoft.com/office/drawing/2014/chart" uri="{C3380CC4-5D6E-409C-BE32-E72D297353CC}">
                    <c16:uniqueId val="{00000003-1639-4F90-80CF-9F8324FFC931}"/>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'10.1 Yrkesverksamma 2018-2022'!$A$15</c15:sqref>
                        </c15:formulaRef>
                      </c:ext>
                    </c:extLst>
                    <c:strCache>
                      <c:ptCount val="1"/>
                      <c:pt idx="0">
                        <c:v>Hälso- och sjukvårdskurator</c:v>
                      </c:pt>
                    </c:strCache>
                  </c:strRef>
                </c:tx>
                <c:spPr>
                  <a:ln w="28575" cap="rnd">
                    <a:solidFill>
                      <a:schemeClr val="accent1">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2018-2022'!$B$15:$F$15</c15:sqref>
                        </c15:formulaRef>
                      </c:ext>
                    </c:extLst>
                    <c:numCache>
                      <c:formatCode>General</c:formatCode>
                      <c:ptCount val="5"/>
                      <c:pt idx="0">
                        <c:v>0</c:v>
                      </c:pt>
                      <c:pt idx="1">
                        <c:v>614</c:v>
                      </c:pt>
                      <c:pt idx="2">
                        <c:v>1649</c:v>
                      </c:pt>
                      <c:pt idx="3">
                        <c:v>2037</c:v>
                      </c:pt>
                      <c:pt idx="4">
                        <c:v>2400</c:v>
                      </c:pt>
                    </c:numCache>
                  </c:numRef>
                </c:val>
                <c:smooth val="0"/>
                <c:extLst xmlns:c15="http://schemas.microsoft.com/office/drawing/2012/chart">
                  <c:ext xmlns:c16="http://schemas.microsoft.com/office/drawing/2014/chart" uri="{C3380CC4-5D6E-409C-BE32-E72D297353CC}">
                    <c16:uniqueId val="{00000008-1639-4F90-80CF-9F8324FFC931}"/>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'10.1 Yrkesverksamma 2018-2022'!$A$17</c15:sqref>
                        </c15:formulaRef>
                      </c:ext>
                    </c:extLst>
                    <c:strCache>
                      <c:ptCount val="1"/>
                      <c:pt idx="0">
                        <c:v>Logoped</c:v>
                      </c:pt>
                    </c:strCache>
                  </c:strRef>
                </c:tx>
                <c:spPr>
                  <a:ln w="28575" cap="rnd">
                    <a:solidFill>
                      <a:schemeClr val="accent3">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2018-2022'!$B$17:$F$17</c15:sqref>
                        </c15:formulaRef>
                      </c:ext>
                    </c:extLst>
                    <c:numCache>
                      <c:formatCode>General</c:formatCode>
                      <c:ptCount val="5"/>
                      <c:pt idx="0">
                        <c:v>1876</c:v>
                      </c:pt>
                      <c:pt idx="1">
                        <c:v>1915</c:v>
                      </c:pt>
                      <c:pt idx="2">
                        <c:v>1971</c:v>
                      </c:pt>
                      <c:pt idx="3">
                        <c:v>2034</c:v>
                      </c:pt>
                      <c:pt idx="4">
                        <c:v>2090</c:v>
                      </c:pt>
                    </c:numCache>
                  </c:numRef>
                </c:val>
                <c:smooth val="0"/>
                <c:extLst xmlns:c15="http://schemas.microsoft.com/office/drawing/2012/chart">
                  <c:ext xmlns:c16="http://schemas.microsoft.com/office/drawing/2014/chart" uri="{C3380CC4-5D6E-409C-BE32-E72D297353CC}">
                    <c16:uniqueId val="{0000000A-1639-4F90-80CF-9F8324FFC931}"/>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'10.1 Yrkesverksamma 2018-2022'!$A$18</c15:sqref>
                        </c15:formulaRef>
                      </c:ext>
                    </c:extLst>
                    <c:strCache>
                      <c:ptCount val="1"/>
                      <c:pt idx="0">
                        <c:v>Läkare</c:v>
                      </c:pt>
                    </c:strCache>
                  </c:strRef>
                </c:tx>
                <c:spPr>
                  <a:ln w="28575" cap="rnd">
                    <a:solidFill>
                      <a:schemeClr val="accent4">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2018-2022'!$B$18:$F$18</c15:sqref>
                        </c15:formulaRef>
                      </c:ext>
                    </c:extLst>
                    <c:numCache>
                      <c:formatCode>General</c:formatCode>
                      <c:ptCount val="5"/>
                      <c:pt idx="0">
                        <c:v>40933</c:v>
                      </c:pt>
                      <c:pt idx="1">
                        <c:v>40906</c:v>
                      </c:pt>
                      <c:pt idx="2">
                        <c:v>41530</c:v>
                      </c:pt>
                      <c:pt idx="3">
                        <c:v>42647</c:v>
                      </c:pt>
                      <c:pt idx="4">
                        <c:v>43579</c:v>
                      </c:pt>
                    </c:numCache>
                  </c:numRef>
                </c:val>
                <c:smooth val="0"/>
                <c:extLst xmlns:c15="http://schemas.microsoft.com/office/drawing/2012/chart">
                  <c:ext xmlns:c16="http://schemas.microsoft.com/office/drawing/2014/chart" uri="{C3380CC4-5D6E-409C-BE32-E72D297353CC}">
                    <c16:uniqueId val="{0000000B-1639-4F90-80CF-9F8324FFC931}"/>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'10.1 Yrkesverksamma 2018-2022'!$A$21</c15:sqref>
                        </c15:formulaRef>
                      </c:ext>
                    </c:extLst>
                    <c:strCache>
                      <c:ptCount val="1"/>
                      <c:pt idx="0">
                        <c:v>Psykolog</c:v>
                      </c:pt>
                    </c:strCache>
                  </c:strRef>
                </c:tx>
                <c:spPr>
                  <a:ln w="28575" cap="rnd">
                    <a:solidFill>
                      <a:schemeClr val="accent1">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2018-2022'!$B$21:$F$21</c15:sqref>
                        </c15:formulaRef>
                      </c:ext>
                    </c:extLst>
                    <c:numCache>
                      <c:formatCode>General</c:formatCode>
                      <c:ptCount val="5"/>
                      <c:pt idx="0">
                        <c:v>8781</c:v>
                      </c:pt>
                      <c:pt idx="1">
                        <c:v>8925</c:v>
                      </c:pt>
                      <c:pt idx="2">
                        <c:v>9166</c:v>
                      </c:pt>
                      <c:pt idx="3">
                        <c:v>9483</c:v>
                      </c:pt>
                      <c:pt idx="4">
                        <c:v>9798</c:v>
                      </c:pt>
                    </c:numCache>
                  </c:numRef>
                </c:val>
                <c:smooth val="0"/>
                <c:extLst xmlns:c15="http://schemas.microsoft.com/office/drawing/2012/chart">
                  <c:ext xmlns:c16="http://schemas.microsoft.com/office/drawing/2014/chart" uri="{C3380CC4-5D6E-409C-BE32-E72D297353CC}">
                    <c16:uniqueId val="{00000004-1639-4F90-80CF-9F8324FFC931}"/>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'10.1 Yrkesverksamma 2018-2022'!$A$22</c15:sqref>
                        </c15:formulaRef>
                      </c:ext>
                    </c:extLst>
                    <c:strCache>
                      <c:ptCount val="1"/>
                      <c:pt idx="0">
                        <c:v>Röntgensjuksköterska**</c:v>
                      </c:pt>
                    </c:strCache>
                  </c:strRef>
                </c:tx>
                <c:spPr>
                  <a:ln w="28575" cap="rnd">
                    <a:solidFill>
                      <a:schemeClr val="accent2">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2018-2022'!$B$22:$F$22</c15:sqref>
                        </c15:formulaRef>
                      </c:ext>
                    </c:extLst>
                    <c:numCache>
                      <c:formatCode>General</c:formatCode>
                      <c:ptCount val="5"/>
                      <c:pt idx="0">
                        <c:v>2259</c:v>
                      </c:pt>
                      <c:pt idx="1">
                        <c:v>2412</c:v>
                      </c:pt>
                      <c:pt idx="2">
                        <c:v>2551</c:v>
                      </c:pt>
                      <c:pt idx="3">
                        <c:v>2671</c:v>
                      </c:pt>
                      <c:pt idx="4">
                        <c:v>2816</c:v>
                      </c:pt>
                    </c:numCache>
                  </c:numRef>
                </c:val>
                <c:smooth val="0"/>
                <c:extLst xmlns:c15="http://schemas.microsoft.com/office/drawing/2012/chart">
                  <c:ext xmlns:c16="http://schemas.microsoft.com/office/drawing/2014/chart" uri="{C3380CC4-5D6E-409C-BE32-E72D297353CC}">
                    <c16:uniqueId val="{00000005-1639-4F90-80CF-9F8324FFC931}"/>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'10.1 Yrkesverksamma 2018-2022'!$A$24</c15:sqref>
                        </c15:formulaRef>
                      </c:ext>
                    </c:extLst>
                    <c:strCache>
                      <c:ptCount val="1"/>
                      <c:pt idx="0">
                        <c:v>Sjuksköterska</c:v>
                      </c:pt>
                    </c:strCache>
                  </c:strRef>
                </c:tx>
                <c:spPr>
                  <a:ln w="28575" cap="rnd">
                    <a:solidFill>
                      <a:schemeClr val="accent4">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2018-2022'!$B$24:$F$24</c15:sqref>
                        </c15:formulaRef>
                      </c:ext>
                    </c:extLst>
                    <c:numCache>
                      <c:formatCode>General</c:formatCode>
                      <c:ptCount val="5"/>
                      <c:pt idx="0">
                        <c:v>112336</c:v>
                      </c:pt>
                      <c:pt idx="1">
                        <c:v>113099</c:v>
                      </c:pt>
                      <c:pt idx="2">
                        <c:v>111824</c:v>
                      </c:pt>
                      <c:pt idx="3">
                        <c:v>114700</c:v>
                      </c:pt>
                      <c:pt idx="4">
                        <c:v>116037</c:v>
                      </c:pt>
                    </c:numCache>
                  </c:numRef>
                </c:val>
                <c:smooth val="0"/>
                <c:extLst xmlns:c15="http://schemas.microsoft.com/office/drawing/2012/chart">
                  <c:ext xmlns:c16="http://schemas.microsoft.com/office/drawing/2014/chart" uri="{C3380CC4-5D6E-409C-BE32-E72D297353CC}">
                    <c16:uniqueId val="{0000000F-1639-4F90-80CF-9F8324FFC931}"/>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9"/>
          <c:order val="9"/>
          <c:tx>
            <c:strRef>
              <c:f>'10.1 Yrkesverksamma 2018-2022'!$A$18</c:f>
              <c:strCache>
                <c:ptCount val="1"/>
                <c:pt idx="0">
                  <c:v>Läkare</c:v>
                </c:pt>
              </c:strCache>
              <c:extLst xmlns:c15="http://schemas.microsoft.com/office/drawing/2012/chart"/>
            </c:strRef>
          </c:tx>
          <c:spPr>
            <a:ln w="28575" cap="rnd">
              <a:solidFill>
                <a:schemeClr val="accent4">
                  <a:lumMod val="6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2018-2022'!$B$18:$F$18</c:f>
              <c:numCache>
                <c:formatCode>General</c:formatCode>
                <c:ptCount val="5"/>
                <c:pt idx="0">
                  <c:v>40933</c:v>
                </c:pt>
                <c:pt idx="1">
                  <c:v>40906</c:v>
                </c:pt>
                <c:pt idx="2">
                  <c:v>41530</c:v>
                </c:pt>
                <c:pt idx="3">
                  <c:v>42647</c:v>
                </c:pt>
                <c:pt idx="4">
                  <c:v>43579</c:v>
                </c:pt>
              </c:numCache>
              <c:extLst xmlns:c15="http://schemas.microsoft.com/office/drawing/2012/chart"/>
            </c:numRef>
          </c:val>
          <c:smooth val="0"/>
          <c:extLst>
            <c:ext xmlns:c16="http://schemas.microsoft.com/office/drawing/2014/chart" uri="{C3380CC4-5D6E-409C-BE32-E72D297353CC}">
              <c16:uniqueId val="{0000000B-0964-474F-B453-E04B7324B0B9}"/>
            </c:ext>
          </c:extLst>
        </c:ser>
        <c:ser>
          <c:idx val="15"/>
          <c:order val="15"/>
          <c:tx>
            <c:strRef>
              <c:f>'10.1 Yrkesverksamma 2018-2022'!$A$24</c:f>
              <c:strCache>
                <c:ptCount val="1"/>
                <c:pt idx="0">
                  <c:v>Sjuksköterska</c:v>
                </c:pt>
              </c:strCache>
              <c:extLst xmlns:c15="http://schemas.microsoft.com/office/drawing/2012/chart"/>
            </c:strRef>
          </c:tx>
          <c:spPr>
            <a:ln w="28575" cap="rnd">
              <a:solidFill>
                <a:schemeClr val="accent4">
                  <a:lumMod val="80000"/>
                  <a:lumOff val="20000"/>
                </a:schemeClr>
              </a:solidFill>
              <a:round/>
            </a:ln>
            <a:effectLst/>
          </c:spPr>
          <c:marker>
            <c:symbol val="none"/>
          </c:marker>
          <c:cat>
            <c:strRef>
              <c:f>'10.1 Yrkesverksamma 2018-2022'!$B$4:$F$4</c:f>
              <c:strCache>
                <c:ptCount val="5"/>
                <c:pt idx="0">
                  <c:v>2018</c:v>
                </c:pt>
                <c:pt idx="1">
                  <c:v>2019</c:v>
                </c:pt>
                <c:pt idx="2">
                  <c:v>2020</c:v>
                </c:pt>
                <c:pt idx="3">
                  <c:v>2021</c:v>
                </c:pt>
                <c:pt idx="4">
                  <c:v>2022</c:v>
                </c:pt>
              </c:strCache>
              <c:extLst xmlns:c15="http://schemas.microsoft.com/office/drawing/2012/chart"/>
            </c:strRef>
          </c:cat>
          <c:val>
            <c:numRef>
              <c:f>'10.1 Yrkesverksamma 2018-2022'!$B$24:$F$24</c:f>
              <c:numCache>
                <c:formatCode>General</c:formatCode>
                <c:ptCount val="5"/>
                <c:pt idx="0">
                  <c:v>112336</c:v>
                </c:pt>
                <c:pt idx="1">
                  <c:v>113099</c:v>
                </c:pt>
                <c:pt idx="2">
                  <c:v>111824</c:v>
                </c:pt>
                <c:pt idx="3">
                  <c:v>114700</c:v>
                </c:pt>
                <c:pt idx="4">
                  <c:v>116037</c:v>
                </c:pt>
              </c:numCache>
              <c:extLst xmlns:c15="http://schemas.microsoft.com/office/drawing/2012/chart"/>
            </c:numRef>
          </c:val>
          <c:smooth val="0"/>
          <c:extLst>
            <c:ext xmlns:c16="http://schemas.microsoft.com/office/drawing/2014/chart" uri="{C3380CC4-5D6E-409C-BE32-E72D297353CC}">
              <c16:uniqueId val="{0000000F-0964-474F-B453-E04B7324B0B9}"/>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'10.1 Yrkesverksamma 2018-2022'!$A$9</c15:sqref>
                        </c15:formulaRef>
                      </c:ext>
                    </c:extLst>
                    <c:strCache>
                      <c:ptCount val="1"/>
                      <c:pt idx="0">
                        <c:v>Arbetsterapeut</c:v>
                      </c:pt>
                    </c:strCache>
                  </c:strRef>
                </c:tx>
                <c:spPr>
                  <a:ln w="28575" cap="rnd">
                    <a:solidFill>
                      <a:schemeClr val="accent1"/>
                    </a:solidFill>
                    <a:round/>
                  </a:ln>
                  <a:effectLst/>
                </c:spPr>
                <c:marker>
                  <c:symbol val="none"/>
                </c:marker>
                <c:cat>
                  <c:strRef>
                    <c:extLst>
                      <c:ex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c:ext uri="{02D57815-91ED-43cb-92C2-25804820EDAC}">
                        <c15:formulaRef>
                          <c15:sqref>'10.1 Yrkesverksamma 2018-2022'!$B$9:$F$9</c15:sqref>
                        </c15:formulaRef>
                      </c:ext>
                    </c:extLst>
                    <c:numCache>
                      <c:formatCode>General</c:formatCode>
                      <c:ptCount val="5"/>
                      <c:pt idx="0">
                        <c:v>9515</c:v>
                      </c:pt>
                      <c:pt idx="1">
                        <c:v>9506</c:v>
                      </c:pt>
                      <c:pt idx="2">
                        <c:v>9430</c:v>
                      </c:pt>
                      <c:pt idx="3">
                        <c:v>9553</c:v>
                      </c:pt>
                      <c:pt idx="4">
                        <c:v>9651</c:v>
                      </c:pt>
                    </c:numCache>
                  </c:numRef>
                </c:val>
                <c:smooth val="0"/>
                <c:extLst>
                  <c:ext xmlns:c16="http://schemas.microsoft.com/office/drawing/2014/chart" uri="{C3380CC4-5D6E-409C-BE32-E72D297353CC}">
                    <c16:uniqueId val="{00000000-0964-474F-B453-E04B7324B0B9}"/>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'10.1 Yrkesverksamma 2018-2022'!$A$10</c15:sqref>
                        </c15:formulaRef>
                      </c:ext>
                    </c:extLst>
                    <c:strCache>
                      <c:ptCount val="1"/>
                      <c:pt idx="0">
                        <c:v>Audionom**</c:v>
                      </c:pt>
                    </c:strCache>
                  </c:strRef>
                </c:tx>
                <c:spPr>
                  <a:ln w="28575" cap="rnd">
                    <a:solidFill>
                      <a:schemeClr val="accent2"/>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2018-2022'!$B$10:$F$10</c15:sqref>
                        </c15:formulaRef>
                      </c:ext>
                    </c:extLst>
                    <c:numCache>
                      <c:formatCode>General</c:formatCode>
                      <c:ptCount val="5"/>
                      <c:pt idx="0">
                        <c:v>1016</c:v>
                      </c:pt>
                      <c:pt idx="1">
                        <c:v>1051</c:v>
                      </c:pt>
                      <c:pt idx="2">
                        <c:v>1105</c:v>
                      </c:pt>
                      <c:pt idx="3">
                        <c:v>1125</c:v>
                      </c:pt>
                      <c:pt idx="4">
                        <c:v>1173</c:v>
                      </c:pt>
                    </c:numCache>
                  </c:numRef>
                </c:val>
                <c:smooth val="0"/>
                <c:extLst xmlns:c15="http://schemas.microsoft.com/office/drawing/2012/chart">
                  <c:ext xmlns:c16="http://schemas.microsoft.com/office/drawing/2014/chart" uri="{C3380CC4-5D6E-409C-BE32-E72D297353CC}">
                    <c16:uniqueId val="{00000006-0964-474F-B453-E04B7324B0B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'10.1 Yrkesverksamma 2018-2022'!$A$11</c15:sqref>
                        </c15:formulaRef>
                      </c:ext>
                    </c:extLst>
                    <c:strCache>
                      <c:ptCount val="1"/>
                      <c:pt idx="0">
                        <c:v>Barnmorska</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2018-2022'!$B$11:$F$11</c15:sqref>
                        </c15:formulaRef>
                      </c:ext>
                    </c:extLst>
                    <c:numCache>
                      <c:formatCode>General</c:formatCode>
                      <c:ptCount val="5"/>
                      <c:pt idx="0">
                        <c:v>7795</c:v>
                      </c:pt>
                      <c:pt idx="1">
                        <c:v>7912</c:v>
                      </c:pt>
                      <c:pt idx="2">
                        <c:v>7797</c:v>
                      </c:pt>
                      <c:pt idx="3">
                        <c:v>8020</c:v>
                      </c:pt>
                      <c:pt idx="4">
                        <c:v>8103</c:v>
                      </c:pt>
                    </c:numCache>
                  </c:numRef>
                </c:val>
                <c:smooth val="0"/>
                <c:extLst xmlns:c15="http://schemas.microsoft.com/office/drawing/2012/chart">
                  <c:ext xmlns:c16="http://schemas.microsoft.com/office/drawing/2014/chart" uri="{C3380CC4-5D6E-409C-BE32-E72D297353CC}">
                    <c16:uniqueId val="{00000001-0964-474F-B453-E04B7324B0B9}"/>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'10.1 Yrkesverksamma 2018-2022'!$A$12</c15:sqref>
                        </c15:formulaRef>
                      </c:ext>
                    </c:extLst>
                    <c:strCache>
                      <c:ptCount val="1"/>
                      <c:pt idx="0">
                        <c:v>Biomedicinsk analytiker</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2018-2022'!$B$12:$F$12</c15:sqref>
                        </c15:formulaRef>
                      </c:ext>
                    </c:extLst>
                    <c:numCache>
                      <c:formatCode>0</c:formatCode>
                      <c:ptCount val="5"/>
                      <c:pt idx="0">
                        <c:v>8148</c:v>
                      </c:pt>
                      <c:pt idx="1">
                        <c:v>8185</c:v>
                      </c:pt>
                      <c:pt idx="2">
                        <c:v>7975</c:v>
                      </c:pt>
                      <c:pt idx="3">
                        <c:v>7879</c:v>
                      </c:pt>
                      <c:pt idx="4">
                        <c:v>7907</c:v>
                      </c:pt>
                    </c:numCache>
                  </c:numRef>
                </c:val>
                <c:smooth val="0"/>
                <c:extLst xmlns:c15="http://schemas.microsoft.com/office/drawing/2012/chart">
                  <c:ext xmlns:c16="http://schemas.microsoft.com/office/drawing/2014/chart" uri="{C3380CC4-5D6E-409C-BE32-E72D297353CC}">
                    <c16:uniqueId val="{00000002-0964-474F-B453-E04B7324B0B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'10.1 Yrkesverksamma 2018-2022'!$A$13</c15:sqref>
                        </c15:formulaRef>
                      </c:ext>
                    </c:extLst>
                    <c:strCache>
                      <c:ptCount val="1"/>
                      <c:pt idx="0">
                        <c:v>Dietist**</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2018-2022'!$B$13:$F$13</c15:sqref>
                        </c15:formulaRef>
                      </c:ext>
                    </c:extLst>
                    <c:numCache>
                      <c:formatCode>General</c:formatCode>
                      <c:ptCount val="5"/>
                      <c:pt idx="0">
                        <c:v>1293</c:v>
                      </c:pt>
                      <c:pt idx="1">
                        <c:v>1315</c:v>
                      </c:pt>
                      <c:pt idx="2">
                        <c:v>1382</c:v>
                      </c:pt>
                      <c:pt idx="3">
                        <c:v>1426</c:v>
                      </c:pt>
                      <c:pt idx="4">
                        <c:v>1466</c:v>
                      </c:pt>
                    </c:numCache>
                  </c:numRef>
                </c:val>
                <c:smooth val="0"/>
                <c:extLst xmlns:c15="http://schemas.microsoft.com/office/drawing/2012/chart">
                  <c:ext xmlns:c16="http://schemas.microsoft.com/office/drawing/2014/chart" uri="{C3380CC4-5D6E-409C-BE32-E72D297353CC}">
                    <c16:uniqueId val="{00000007-0964-474F-B453-E04B7324B0B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'10.1 Yrkesverksamma 2018-2022'!$A$14</c15:sqref>
                        </c15:formulaRef>
                      </c:ext>
                    </c:extLst>
                    <c:strCache>
                      <c:ptCount val="1"/>
                      <c:pt idx="0">
                        <c:v>Fysioterapeut***</c:v>
                      </c:pt>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2018-2022'!$B$14:$F$14</c15:sqref>
                        </c15:formulaRef>
                      </c:ext>
                    </c:extLst>
                    <c:numCache>
                      <c:formatCode>General</c:formatCode>
                      <c:ptCount val="5"/>
                      <c:pt idx="0">
                        <c:v>13753</c:v>
                      </c:pt>
                      <c:pt idx="1">
                        <c:v>13726</c:v>
                      </c:pt>
                      <c:pt idx="2">
                        <c:v>13817</c:v>
                      </c:pt>
                      <c:pt idx="3">
                        <c:v>13867</c:v>
                      </c:pt>
                      <c:pt idx="4">
                        <c:v>13932</c:v>
                      </c:pt>
                    </c:numCache>
                  </c:numRef>
                </c:val>
                <c:smooth val="0"/>
                <c:extLst xmlns:c15="http://schemas.microsoft.com/office/drawing/2012/chart">
                  <c:ext xmlns:c16="http://schemas.microsoft.com/office/drawing/2014/chart" uri="{C3380CC4-5D6E-409C-BE32-E72D297353CC}">
                    <c16:uniqueId val="{00000003-0964-474F-B453-E04B7324B0B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'10.1 Yrkesverksamma 2018-2022'!$A$15</c15:sqref>
                        </c15:formulaRef>
                      </c:ext>
                    </c:extLst>
                    <c:strCache>
                      <c:ptCount val="1"/>
                      <c:pt idx="0">
                        <c:v>Hälso- och sjukvårdskurator</c:v>
                      </c:pt>
                    </c:strCache>
                  </c:strRef>
                </c:tx>
                <c:spPr>
                  <a:ln w="28575" cap="rnd">
                    <a:solidFill>
                      <a:schemeClr val="accent1">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2018-2022'!$B$15:$F$15</c15:sqref>
                        </c15:formulaRef>
                      </c:ext>
                    </c:extLst>
                    <c:numCache>
                      <c:formatCode>General</c:formatCode>
                      <c:ptCount val="5"/>
                      <c:pt idx="0">
                        <c:v>0</c:v>
                      </c:pt>
                      <c:pt idx="1">
                        <c:v>614</c:v>
                      </c:pt>
                      <c:pt idx="2">
                        <c:v>1649</c:v>
                      </c:pt>
                      <c:pt idx="3">
                        <c:v>2037</c:v>
                      </c:pt>
                      <c:pt idx="4">
                        <c:v>2400</c:v>
                      </c:pt>
                    </c:numCache>
                  </c:numRef>
                </c:val>
                <c:smooth val="0"/>
                <c:extLst xmlns:c15="http://schemas.microsoft.com/office/drawing/2012/chart">
                  <c:ext xmlns:c16="http://schemas.microsoft.com/office/drawing/2014/chart" uri="{C3380CC4-5D6E-409C-BE32-E72D297353CC}">
                    <c16:uniqueId val="{00000008-0964-474F-B453-E04B7324B0B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'10.1 Yrkesverksamma 2018-2022'!$A$16</c15:sqref>
                        </c15:formulaRef>
                      </c:ext>
                    </c:extLst>
                    <c:strCache>
                      <c:ptCount val="1"/>
                      <c:pt idx="0">
                        <c:v>Kiropraktor</c:v>
                      </c:pt>
                    </c:strCache>
                  </c:strRef>
                </c:tx>
                <c:spPr>
                  <a:ln w="28575" cap="rnd">
                    <a:solidFill>
                      <a:schemeClr val="accent2">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2018-2022'!$B$16:$F$16</c15:sqref>
                        </c15:formulaRef>
                      </c:ext>
                    </c:extLst>
                    <c:numCache>
                      <c:formatCode>General</c:formatCode>
                      <c:ptCount val="5"/>
                      <c:pt idx="0">
                        <c:v>609</c:v>
                      </c:pt>
                      <c:pt idx="1">
                        <c:v>607</c:v>
                      </c:pt>
                      <c:pt idx="2">
                        <c:v>606</c:v>
                      </c:pt>
                      <c:pt idx="3">
                        <c:v>620</c:v>
                      </c:pt>
                      <c:pt idx="4">
                        <c:v>631</c:v>
                      </c:pt>
                    </c:numCache>
                  </c:numRef>
                </c:val>
                <c:smooth val="0"/>
                <c:extLst xmlns:c15="http://schemas.microsoft.com/office/drawing/2012/chart">
                  <c:ext xmlns:c16="http://schemas.microsoft.com/office/drawing/2014/chart" uri="{C3380CC4-5D6E-409C-BE32-E72D297353CC}">
                    <c16:uniqueId val="{00000009-0964-474F-B453-E04B7324B0B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'10.1 Yrkesverksamma 2018-2022'!$A$17</c15:sqref>
                        </c15:formulaRef>
                      </c:ext>
                    </c:extLst>
                    <c:strCache>
                      <c:ptCount val="1"/>
                      <c:pt idx="0">
                        <c:v>Logoped</c:v>
                      </c:pt>
                    </c:strCache>
                  </c:strRef>
                </c:tx>
                <c:spPr>
                  <a:ln w="28575" cap="rnd">
                    <a:solidFill>
                      <a:schemeClr val="accent3">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2018-2022'!$B$17:$F$17</c15:sqref>
                        </c15:formulaRef>
                      </c:ext>
                    </c:extLst>
                    <c:numCache>
                      <c:formatCode>General</c:formatCode>
                      <c:ptCount val="5"/>
                      <c:pt idx="0">
                        <c:v>1876</c:v>
                      </c:pt>
                      <c:pt idx="1">
                        <c:v>1915</c:v>
                      </c:pt>
                      <c:pt idx="2">
                        <c:v>1971</c:v>
                      </c:pt>
                      <c:pt idx="3">
                        <c:v>2034</c:v>
                      </c:pt>
                      <c:pt idx="4">
                        <c:v>2090</c:v>
                      </c:pt>
                    </c:numCache>
                  </c:numRef>
                </c:val>
                <c:smooth val="0"/>
                <c:extLst xmlns:c15="http://schemas.microsoft.com/office/drawing/2012/chart">
                  <c:ext xmlns:c16="http://schemas.microsoft.com/office/drawing/2014/chart" uri="{C3380CC4-5D6E-409C-BE32-E72D297353CC}">
                    <c16:uniqueId val="{0000000A-0964-474F-B453-E04B7324B0B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'10.1 Yrkesverksamma 2018-2022'!$A$19</c15:sqref>
                        </c15:formulaRef>
                      </c:ext>
                    </c:extLst>
                    <c:strCache>
                      <c:ptCount val="1"/>
                      <c:pt idx="0">
                        <c:v>Naprapat</c:v>
                      </c:pt>
                    </c:strCache>
                  </c:strRef>
                </c:tx>
                <c:spPr>
                  <a:ln w="28575" cap="rnd">
                    <a:solidFill>
                      <a:schemeClr val="accent5">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2018-2022'!$B$19:$F$19</c15:sqref>
                        </c15:formulaRef>
                      </c:ext>
                    </c:extLst>
                    <c:numCache>
                      <c:formatCode>General</c:formatCode>
                      <c:ptCount val="5"/>
                      <c:pt idx="0">
                        <c:v>942</c:v>
                      </c:pt>
                      <c:pt idx="1">
                        <c:v>941</c:v>
                      </c:pt>
                      <c:pt idx="2">
                        <c:v>987</c:v>
                      </c:pt>
                      <c:pt idx="3">
                        <c:v>1000</c:v>
                      </c:pt>
                      <c:pt idx="4">
                        <c:v>1037</c:v>
                      </c:pt>
                    </c:numCache>
                  </c:numRef>
                </c:val>
                <c:smooth val="0"/>
                <c:extLst xmlns:c15="http://schemas.microsoft.com/office/drawing/2012/chart">
                  <c:ext xmlns:c16="http://schemas.microsoft.com/office/drawing/2014/chart" uri="{C3380CC4-5D6E-409C-BE32-E72D297353CC}">
                    <c16:uniqueId val="{0000000C-0964-474F-B453-E04B7324B0B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'10.1 Yrkesverksamma 2018-2022'!$A$20</c15:sqref>
                        </c15:formulaRef>
                      </c:ext>
                    </c:extLst>
                    <c:strCache>
                      <c:ptCount val="1"/>
                      <c:pt idx="0">
                        <c:v>Ortopedingenjör**</c:v>
                      </c:pt>
                    </c:strCache>
                  </c:strRef>
                </c:tx>
                <c:spPr>
                  <a:ln w="28575" cap="rnd">
                    <a:solidFill>
                      <a:schemeClr val="accent6">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2018-2022'!$B$20:$F$20</c15:sqref>
                        </c15:formulaRef>
                      </c:ext>
                    </c:extLst>
                    <c:numCache>
                      <c:formatCode>General</c:formatCode>
                      <c:ptCount val="5"/>
                      <c:pt idx="0">
                        <c:v>242</c:v>
                      </c:pt>
                      <c:pt idx="1">
                        <c:v>258</c:v>
                      </c:pt>
                      <c:pt idx="2">
                        <c:v>277</c:v>
                      </c:pt>
                      <c:pt idx="3">
                        <c:v>273</c:v>
                      </c:pt>
                      <c:pt idx="4">
                        <c:v>277</c:v>
                      </c:pt>
                    </c:numCache>
                  </c:numRef>
                </c:val>
                <c:smooth val="0"/>
                <c:extLst xmlns:c15="http://schemas.microsoft.com/office/drawing/2012/chart">
                  <c:ext xmlns:c16="http://schemas.microsoft.com/office/drawing/2014/chart" uri="{C3380CC4-5D6E-409C-BE32-E72D297353CC}">
                    <c16:uniqueId val="{0000000D-0964-474F-B453-E04B7324B0B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'10.1 Yrkesverksamma 2018-2022'!$A$21</c15:sqref>
                        </c15:formulaRef>
                      </c:ext>
                    </c:extLst>
                    <c:strCache>
                      <c:ptCount val="1"/>
                      <c:pt idx="0">
                        <c:v>Psykolog</c:v>
                      </c:pt>
                    </c:strCache>
                  </c:strRef>
                </c:tx>
                <c:spPr>
                  <a:ln w="28575" cap="rnd">
                    <a:solidFill>
                      <a:schemeClr val="accent1">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2018-2022'!$B$21:$F$21</c15:sqref>
                        </c15:formulaRef>
                      </c:ext>
                    </c:extLst>
                    <c:numCache>
                      <c:formatCode>General</c:formatCode>
                      <c:ptCount val="5"/>
                      <c:pt idx="0">
                        <c:v>8781</c:v>
                      </c:pt>
                      <c:pt idx="1">
                        <c:v>8925</c:v>
                      </c:pt>
                      <c:pt idx="2">
                        <c:v>9166</c:v>
                      </c:pt>
                      <c:pt idx="3">
                        <c:v>9483</c:v>
                      </c:pt>
                      <c:pt idx="4">
                        <c:v>9798</c:v>
                      </c:pt>
                    </c:numCache>
                  </c:numRef>
                </c:val>
                <c:smooth val="0"/>
                <c:extLst xmlns:c15="http://schemas.microsoft.com/office/drawing/2012/chart">
                  <c:ext xmlns:c16="http://schemas.microsoft.com/office/drawing/2014/chart" uri="{C3380CC4-5D6E-409C-BE32-E72D297353CC}">
                    <c16:uniqueId val="{00000004-0964-474F-B453-E04B7324B0B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'10.1 Yrkesverksamma 2018-2022'!$A$22</c15:sqref>
                        </c15:formulaRef>
                      </c:ext>
                    </c:extLst>
                    <c:strCache>
                      <c:ptCount val="1"/>
                      <c:pt idx="0">
                        <c:v>Röntgensjuksköterska**</c:v>
                      </c:pt>
                    </c:strCache>
                  </c:strRef>
                </c:tx>
                <c:spPr>
                  <a:ln w="28575" cap="rnd">
                    <a:solidFill>
                      <a:schemeClr val="accent2">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2018-2022'!$B$22:$F$22</c15:sqref>
                        </c15:formulaRef>
                      </c:ext>
                    </c:extLst>
                    <c:numCache>
                      <c:formatCode>General</c:formatCode>
                      <c:ptCount val="5"/>
                      <c:pt idx="0">
                        <c:v>2259</c:v>
                      </c:pt>
                      <c:pt idx="1">
                        <c:v>2412</c:v>
                      </c:pt>
                      <c:pt idx="2">
                        <c:v>2551</c:v>
                      </c:pt>
                      <c:pt idx="3">
                        <c:v>2671</c:v>
                      </c:pt>
                      <c:pt idx="4">
                        <c:v>2816</c:v>
                      </c:pt>
                    </c:numCache>
                  </c:numRef>
                </c:val>
                <c:smooth val="0"/>
                <c:extLst xmlns:c15="http://schemas.microsoft.com/office/drawing/2012/chart">
                  <c:ext xmlns:c16="http://schemas.microsoft.com/office/drawing/2014/chart" uri="{C3380CC4-5D6E-409C-BE32-E72D297353CC}">
                    <c16:uniqueId val="{00000005-0964-474F-B453-E04B7324B0B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'10.1 Yrkesverksamma 2018-2022'!$A$23</c15:sqref>
                        </c15:formulaRef>
                      </c:ext>
                    </c:extLst>
                    <c:strCache>
                      <c:ptCount val="1"/>
                      <c:pt idx="0">
                        <c:v>Sjukhusfysiker</c:v>
                      </c:pt>
                    </c:strCache>
                  </c:strRef>
                </c:tx>
                <c:spPr>
                  <a:ln w="28575" cap="rnd">
                    <a:solidFill>
                      <a:schemeClr val="accent3">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'10.1 Yrkesverksamma 2018-2022'!$B$4:$F$4</c15:sqref>
                        </c15:formulaRef>
                      </c:ext>
                    </c:extLst>
                    <c:strCache>
                      <c:ptCount val="5"/>
                      <c:pt idx="0">
                        <c:v>2018</c:v>
                      </c:pt>
                      <c:pt idx="1">
                        <c:v>2019</c:v>
                      </c:pt>
                      <c:pt idx="2">
                        <c:v>2020</c:v>
                      </c:pt>
                      <c:pt idx="3">
                        <c:v>2021</c:v>
                      </c:pt>
                      <c:pt idx="4">
                        <c:v>2022</c:v>
                      </c:pt>
                    </c:strCache>
                  </c:strRef>
                </c:cat>
                <c:val>
                  <c:numRef>
                    <c:extLst xmlns:c15="http://schemas.microsoft.com/office/drawing/2012/chart">
                      <c:ext xmlns:c15="http://schemas.microsoft.com/office/drawing/2012/chart" uri="{02D57815-91ED-43cb-92C2-25804820EDAC}">
                        <c15:formulaRef>
                          <c15:sqref>'10.1 Yrkesverksamma 2018-2022'!$B$23:$F$23</c15:sqref>
                        </c15:formulaRef>
                      </c:ext>
                    </c:extLst>
                    <c:numCache>
                      <c:formatCode>General</c:formatCode>
                      <c:ptCount val="5"/>
                      <c:pt idx="0">
                        <c:v>406</c:v>
                      </c:pt>
                      <c:pt idx="1">
                        <c:v>419</c:v>
                      </c:pt>
                      <c:pt idx="2">
                        <c:v>437</c:v>
                      </c:pt>
                      <c:pt idx="3">
                        <c:v>453</c:v>
                      </c:pt>
                      <c:pt idx="4">
                        <c:v>475</c:v>
                      </c:pt>
                    </c:numCache>
                  </c:numRef>
                </c:val>
                <c:smooth val="0"/>
                <c:extLst xmlns:c15="http://schemas.microsoft.com/office/drawing/2012/chart">
                  <c:ext xmlns:c16="http://schemas.microsoft.com/office/drawing/2014/chart" uri="{C3380CC4-5D6E-409C-BE32-E72D297353CC}">
                    <c16:uniqueId val="{0000000E-0964-474F-B453-E04B7324B0B9}"/>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Inneh&#229;llsf&#246;rteckning!A1"/><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578343</xdr:colOff>
      <xdr:row>0</xdr:row>
      <xdr:rowOff>522551</xdr:rowOff>
    </xdr:to>
    <xdr:pic>
      <xdr:nvPicPr>
        <xdr:cNvPr id="6" name="Bild 5" descr="Socialstyrels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222357" cy="455876"/>
        </a:xfrm>
        <a:prstGeom prst="rect">
          <a:avLst/>
        </a:prstGeom>
      </xdr:spPr>
    </xdr:pic>
    <xdr:clientData/>
  </xdr:twoCellAnchor>
  <xdr:twoCellAnchor editAs="oneCell">
    <xdr:from>
      <xdr:col>1</xdr:col>
      <xdr:colOff>1127760</xdr:colOff>
      <xdr:row>0</xdr:row>
      <xdr:rowOff>243840</xdr:rowOff>
    </xdr:from>
    <xdr:to>
      <xdr:col>4</xdr:col>
      <xdr:colOff>6985</xdr:colOff>
      <xdr:row>0</xdr:row>
      <xdr:rowOff>505338</xdr:rowOff>
    </xdr:to>
    <xdr:pic>
      <xdr:nvPicPr>
        <xdr:cNvPr id="8" name="Bildobjekt 7" descr="Sveriges officiella statistik">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137160</xdr:colOff>
      <xdr:row>1</xdr:row>
      <xdr:rowOff>0</xdr:rowOff>
    </xdr:from>
    <xdr:to>
      <xdr:col>15</xdr:col>
      <xdr:colOff>19050</xdr:colOff>
      <xdr:row>3</xdr:row>
      <xdr:rowOff>155303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8347710" y="590550"/>
          <a:ext cx="1748790"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533399</xdr:colOff>
      <xdr:row>0</xdr:row>
      <xdr:rowOff>0</xdr:rowOff>
    </xdr:from>
    <xdr:to>
      <xdr:col>15</xdr:col>
      <xdr:colOff>161924</xdr:colOff>
      <xdr:row>2</xdr:row>
      <xdr:rowOff>179705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12096749" y="0"/>
          <a:ext cx="1762125"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57149</xdr:colOff>
      <xdr:row>0</xdr:row>
      <xdr:rowOff>0</xdr:rowOff>
    </xdr:from>
    <xdr:to>
      <xdr:col>11</xdr:col>
      <xdr:colOff>142874</xdr:colOff>
      <xdr:row>2</xdr:row>
      <xdr:rowOff>180975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410699" y="0"/>
          <a:ext cx="1857375" cy="5715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520700</xdr:colOff>
      <xdr:row>0</xdr:row>
      <xdr:rowOff>15875</xdr:rowOff>
    </xdr:from>
    <xdr:to>
      <xdr:col>11</xdr:col>
      <xdr:colOff>228600</xdr:colOff>
      <xdr:row>2</xdr:row>
      <xdr:rowOff>201930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664700" y="15875"/>
          <a:ext cx="1841500" cy="5765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86519</xdr:colOff>
      <xdr:row>0</xdr:row>
      <xdr:rowOff>50801</xdr:rowOff>
    </xdr:from>
    <xdr:to>
      <xdr:col>12</xdr:col>
      <xdr:colOff>225425</xdr:colOff>
      <xdr:row>2</xdr:row>
      <xdr:rowOff>190500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8849519" y="50801"/>
          <a:ext cx="1739106" cy="53339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28575</xdr:colOff>
      <xdr:row>0</xdr:row>
      <xdr:rowOff>34925</xdr:rowOff>
    </xdr:from>
    <xdr:to>
      <xdr:col>11</xdr:col>
      <xdr:colOff>171450</xdr:colOff>
      <xdr:row>2</xdr:row>
      <xdr:rowOff>152400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8258175" y="34925"/>
          <a:ext cx="1743075" cy="5080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411692</xdr:colOff>
      <xdr:row>0</xdr:row>
      <xdr:rowOff>26459</xdr:rowOff>
    </xdr:from>
    <xdr:to>
      <xdr:col>11</xdr:col>
      <xdr:colOff>137583</xdr:colOff>
      <xdr:row>2</xdr:row>
      <xdr:rowOff>211668</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8095192" y="26459"/>
          <a:ext cx="1842558" cy="576792"/>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495300</xdr:colOff>
      <xdr:row>0</xdr:row>
      <xdr:rowOff>19050</xdr:rowOff>
    </xdr:from>
    <xdr:to>
      <xdr:col>13</xdr:col>
      <xdr:colOff>152400</xdr:colOff>
      <xdr:row>2</xdr:row>
      <xdr:rowOff>171450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a:xfrm>
          <a:off x="10648950" y="19050"/>
          <a:ext cx="1771650"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650873</xdr:colOff>
      <xdr:row>0</xdr:row>
      <xdr:rowOff>6351</xdr:rowOff>
    </xdr:from>
    <xdr:to>
      <xdr:col>12</xdr:col>
      <xdr:colOff>409574</xdr:colOff>
      <xdr:row>2</xdr:row>
      <xdr:rowOff>168276</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0099673" y="6351"/>
          <a:ext cx="187325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450849</xdr:colOff>
      <xdr:row>0</xdr:row>
      <xdr:rowOff>25401</xdr:rowOff>
    </xdr:from>
    <xdr:to>
      <xdr:col>12</xdr:col>
      <xdr:colOff>314325</xdr:colOff>
      <xdr:row>2</xdr:row>
      <xdr:rowOff>180975</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9899649" y="25401"/>
          <a:ext cx="1978026" cy="54609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869314</xdr:colOff>
      <xdr:row>0</xdr:row>
      <xdr:rowOff>10796</xdr:rowOff>
    </xdr:from>
    <xdr:to>
      <xdr:col>8</xdr:col>
      <xdr:colOff>438149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946514" y="10796"/>
          <a:ext cx="1854835"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266064</xdr:colOff>
      <xdr:row>0</xdr:row>
      <xdr:rowOff>9525</xdr:rowOff>
    </xdr:from>
    <xdr:to>
      <xdr:col>7</xdr:col>
      <xdr:colOff>742950</xdr:colOff>
      <xdr:row>2</xdr:row>
      <xdr:rowOff>192405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8343264" y="9525"/>
          <a:ext cx="2000886"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27939</xdr:colOff>
      <xdr:row>0</xdr:row>
      <xdr:rowOff>17146</xdr:rowOff>
    </xdr:from>
    <xdr:to>
      <xdr:col>7</xdr:col>
      <xdr:colOff>504825</xdr:colOff>
      <xdr:row>2</xdr:row>
      <xdr:rowOff>200026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8105139" y="17146"/>
          <a:ext cx="2000886"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62865</xdr:colOff>
      <xdr:row>0</xdr:row>
      <xdr:rowOff>17146</xdr:rowOff>
    </xdr:from>
    <xdr:to>
      <xdr:col>7</xdr:col>
      <xdr:colOff>390525</xdr:colOff>
      <xdr:row>2</xdr:row>
      <xdr:rowOff>200026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378065" y="17146"/>
          <a:ext cx="185166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723900</xdr:colOff>
      <xdr:row>0</xdr:row>
      <xdr:rowOff>0</xdr:rowOff>
    </xdr:from>
    <xdr:to>
      <xdr:col>4</xdr:col>
      <xdr:colOff>0</xdr:colOff>
      <xdr:row>2</xdr:row>
      <xdr:rowOff>182880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1600-000005000000}"/>
            </a:ext>
          </a:extLst>
        </xdr:cNvPr>
        <xdr:cNvSpPr/>
      </xdr:nvSpPr>
      <xdr:spPr>
        <a:xfrm>
          <a:off x="5610225" y="0"/>
          <a:ext cx="192405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8</xdr:col>
      <xdr:colOff>332740</xdr:colOff>
      <xdr:row>7</xdr:row>
      <xdr:rowOff>59690</xdr:rowOff>
    </xdr:from>
    <xdr:to>
      <xdr:col>14</xdr:col>
      <xdr:colOff>422275</xdr:colOff>
      <xdr:row>15</xdr:row>
      <xdr:rowOff>95250</xdr:rowOff>
    </xdr:to>
    <xdr:sp macro="" textlink="">
      <xdr:nvSpPr>
        <xdr:cNvPr id="2" name="Rektangel 1" descr="En form med information. Detta istället för en textruta.">
          <a:extLst>
            <a:ext uri="{FF2B5EF4-FFF2-40B4-BE49-F238E27FC236}">
              <a16:creationId xmlns:a16="http://schemas.microsoft.com/office/drawing/2014/main" id="{00000000-0008-0000-1700-000002000000}"/>
            </a:ext>
          </a:extLst>
        </xdr:cNvPr>
        <xdr:cNvSpPr/>
      </xdr:nvSpPr>
      <xdr:spPr>
        <a:xfrm>
          <a:off x="14629765" y="1202690"/>
          <a:ext cx="3289935" cy="140716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1100">
              <a:solidFill>
                <a:schemeClr val="tx1"/>
              </a:solidFill>
            </a:rPr>
            <a:t>Behövs</a:t>
          </a:r>
          <a:r>
            <a:rPr lang="sv-SE" sz="1100" baseline="0">
              <a:solidFill>
                <a:schemeClr val="tx1"/>
              </a:solidFill>
            </a:rPr>
            <a:t> en textruta? Kopiera denna!</a:t>
          </a:r>
          <a:endParaRPr lang="sv-SE" sz="1100">
            <a:solidFill>
              <a:schemeClr val="tx1"/>
            </a:solidFill>
          </a:endParaRPr>
        </a:p>
      </xdr:txBody>
    </xdr:sp>
    <xdr:clientData/>
  </xdr:twoCellAnchor>
  <xdr:twoCellAnchor>
    <xdr:from>
      <xdr:col>4</xdr:col>
      <xdr:colOff>257175</xdr:colOff>
      <xdr:row>0</xdr:row>
      <xdr:rowOff>0</xdr:rowOff>
    </xdr:from>
    <xdr:to>
      <xdr:col>5</xdr:col>
      <xdr:colOff>514350</xdr:colOff>
      <xdr:row>2</xdr:row>
      <xdr:rowOff>179705</xdr:rowOff>
    </xdr:to>
    <xdr:sp macro="" textlink="">
      <xdr:nvSpPr>
        <xdr:cNvPr id="7" name="Rektangel med rundade hörn 1">
          <a:hlinkClick xmlns:r="http://schemas.openxmlformats.org/officeDocument/2006/relationships" r:id="rId1"/>
          <a:extLst>
            <a:ext uri="{FF2B5EF4-FFF2-40B4-BE49-F238E27FC236}">
              <a16:creationId xmlns:a16="http://schemas.microsoft.com/office/drawing/2014/main" id="{00000000-0008-0000-1700-000007000000}"/>
            </a:ext>
          </a:extLst>
        </xdr:cNvPr>
        <xdr:cNvSpPr/>
      </xdr:nvSpPr>
      <xdr:spPr>
        <a:xfrm>
          <a:off x="8334375" y="0"/>
          <a:ext cx="1943100"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58737</xdr:colOff>
      <xdr:row>2</xdr:row>
      <xdr:rowOff>200024</xdr:rowOff>
    </xdr:from>
    <xdr:to>
      <xdr:col>15</xdr:col>
      <xdr:colOff>190500</xdr:colOff>
      <xdr:row>25</xdr:row>
      <xdr:rowOff>171449</xdr:rowOff>
    </xdr:to>
    <xdr:graphicFrame macro="">
      <xdr:nvGraphicFramePr>
        <xdr:cNvPr id="6" name="Excel Word-Linjediagram" descr="Linjediagram över  antal yrkesverksamma legitimerad hälso- och sjukvårdspersonal efter legitimation november 2018–2022, kvinnor och män, utvalda legitimationer&#10;">
          <a:extLst>
            <a:ext uri="{FF2B5EF4-FFF2-40B4-BE49-F238E27FC236}">
              <a16:creationId xmlns:a16="http://schemas.microsoft.com/office/drawing/2014/main" id="{00000000-0008-0000-1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114300</xdr:colOff>
      <xdr:row>3</xdr:row>
      <xdr:rowOff>57150</xdr:rowOff>
    </xdr:from>
    <xdr:to>
      <xdr:col>23</xdr:col>
      <xdr:colOff>162740</xdr:colOff>
      <xdr:row>25</xdr:row>
      <xdr:rowOff>161925</xdr:rowOff>
    </xdr:to>
    <xdr:graphicFrame macro="">
      <xdr:nvGraphicFramePr>
        <xdr:cNvPr id="8" name="Excel Word-Linjediagram" descr="Linjediagram över  antal yrkesverksamma legitimerad hälso- och sjukvårdspersonal efter legitimation november 2018–2022, kvinnor och män, utvalda legitimationer&#10;">
          <a:extLst>
            <a:ext uri="{FF2B5EF4-FFF2-40B4-BE49-F238E27FC236}">
              <a16:creationId xmlns:a16="http://schemas.microsoft.com/office/drawing/2014/main" id="{00000000-0008-0000-1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3174</xdr:colOff>
      <xdr:row>25</xdr:row>
      <xdr:rowOff>44450</xdr:rowOff>
    </xdr:from>
    <xdr:to>
      <xdr:col>15</xdr:col>
      <xdr:colOff>203199</xdr:colOff>
      <xdr:row>49</xdr:row>
      <xdr:rowOff>82550</xdr:rowOff>
    </xdr:to>
    <xdr:graphicFrame macro="">
      <xdr:nvGraphicFramePr>
        <xdr:cNvPr id="9" name="Excel Word-Linjediagram" descr="Linjediagram över  antal yrkesverksamma legitimerad hälso- och sjukvårdspersonal efter legitimation november 2018–2022, kvinnor och män, utvalda legitimationer&#10;">
          <a:extLst>
            <a:ext uri="{FF2B5EF4-FFF2-40B4-BE49-F238E27FC236}">
              <a16:creationId xmlns:a16="http://schemas.microsoft.com/office/drawing/2014/main" id="{00000000-0008-0000-17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2038350</xdr:colOff>
      <xdr:row>29</xdr:row>
      <xdr:rowOff>3173</xdr:rowOff>
    </xdr:from>
    <xdr:to>
      <xdr:col>6</xdr:col>
      <xdr:colOff>754475</xdr:colOff>
      <xdr:row>52</xdr:row>
      <xdr:rowOff>116598</xdr:rowOff>
    </xdr:to>
    <xdr:graphicFrame macro="">
      <xdr:nvGraphicFramePr>
        <xdr:cNvPr id="10" name="Excel Word-Linjediagram" descr="Linjediagram över  antal yrkesverksamma legitimerad hälso- och sjukvårdspersonal efter legitimation november 2018–2022, kvinnor och män, utvalda legitimationer&#10;">
          <a:extLst>
            <a:ext uri="{FF2B5EF4-FFF2-40B4-BE49-F238E27FC236}">
              <a16:creationId xmlns:a16="http://schemas.microsoft.com/office/drawing/2014/main" id="{00000000-0008-0000-17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197664</xdr:colOff>
      <xdr:row>25</xdr:row>
      <xdr:rowOff>133350</xdr:rowOff>
    </xdr:from>
    <xdr:to>
      <xdr:col>23</xdr:col>
      <xdr:colOff>249614</xdr:colOff>
      <xdr:row>49</xdr:row>
      <xdr:rowOff>28125</xdr:rowOff>
    </xdr:to>
    <xdr:graphicFrame macro="">
      <xdr:nvGraphicFramePr>
        <xdr:cNvPr id="11" name="Excel Word-Linjediagram" descr="Linjediagram över  antal yrkesverksamma legitimerad hälso- och sjukvårdspersonal efter legitimation november 2018–2022, kvinnor och män, utvalda legitimationer&#10;">
          <a:extLst>
            <a:ext uri="{FF2B5EF4-FFF2-40B4-BE49-F238E27FC236}">
              <a16:creationId xmlns:a16="http://schemas.microsoft.com/office/drawing/2014/main" id="{00000000-0008-0000-17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3</xdr:col>
      <xdr:colOff>758825</xdr:colOff>
      <xdr:row>0</xdr:row>
      <xdr:rowOff>0</xdr:rowOff>
    </xdr:from>
    <xdr:to>
      <xdr:col>5</xdr:col>
      <xdr:colOff>295275</xdr:colOff>
      <xdr:row>2</xdr:row>
      <xdr:rowOff>182880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a:off x="8074025" y="0"/>
          <a:ext cx="198437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12699</xdr:colOff>
      <xdr:row>0</xdr:row>
      <xdr:rowOff>9525</xdr:rowOff>
    </xdr:from>
    <xdr:to>
      <xdr:col>5</xdr:col>
      <xdr:colOff>123825</xdr:colOff>
      <xdr:row>2</xdr:row>
      <xdr:rowOff>192405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a:off x="8089899" y="9525"/>
          <a:ext cx="1797051"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0</xdr:colOff>
      <xdr:row>0</xdr:row>
      <xdr:rowOff>0</xdr:rowOff>
    </xdr:from>
    <xdr:to>
      <xdr:col>8</xdr:col>
      <xdr:colOff>220980</xdr:colOff>
      <xdr:row>2</xdr:row>
      <xdr:rowOff>182880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1A00-000003000000}"/>
            </a:ext>
          </a:extLst>
        </xdr:cNvPr>
        <xdr:cNvSpPr/>
      </xdr:nvSpPr>
      <xdr:spPr>
        <a:xfrm>
          <a:off x="10525125" y="0"/>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6</xdr:col>
      <xdr:colOff>0</xdr:colOff>
      <xdr:row>0</xdr:row>
      <xdr:rowOff>0</xdr:rowOff>
    </xdr:from>
    <xdr:to>
      <xdr:col>8</xdr:col>
      <xdr:colOff>220980</xdr:colOff>
      <xdr:row>2</xdr:row>
      <xdr:rowOff>182880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1B00-000003000000}"/>
            </a:ext>
          </a:extLst>
        </xdr:cNvPr>
        <xdr:cNvSpPr/>
      </xdr:nvSpPr>
      <xdr:spPr>
        <a:xfrm>
          <a:off x="10553700" y="0"/>
          <a:ext cx="177355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6</xdr:col>
      <xdr:colOff>0</xdr:colOff>
      <xdr:row>0</xdr:row>
      <xdr:rowOff>0</xdr:rowOff>
    </xdr:from>
    <xdr:to>
      <xdr:col>8</xdr:col>
      <xdr:colOff>220980</xdr:colOff>
      <xdr:row>2</xdr:row>
      <xdr:rowOff>182880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1C00-000003000000}"/>
            </a:ext>
          </a:extLst>
        </xdr:cNvPr>
        <xdr:cNvSpPr/>
      </xdr:nvSpPr>
      <xdr:spPr>
        <a:xfrm>
          <a:off x="10553700" y="0"/>
          <a:ext cx="177355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1181099</xdr:colOff>
      <xdr:row>0</xdr:row>
      <xdr:rowOff>0</xdr:rowOff>
    </xdr:from>
    <xdr:to>
      <xdr:col>4</xdr:col>
      <xdr:colOff>638175</xdr:colOff>
      <xdr:row>2</xdr:row>
      <xdr:rowOff>38100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353049" y="0"/>
          <a:ext cx="1819276" cy="5048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mc:AlternateContent xmlns:mc="http://schemas.openxmlformats.org/markup-compatibility/2006">
    <mc:Choice xmlns:a14="http://schemas.microsoft.com/office/drawing/2010/main" Requires="a14">
      <xdr:twoCellAnchor editAs="oneCell">
        <xdr:from>
          <xdr:col>0</xdr:col>
          <xdr:colOff>12700</xdr:colOff>
          <xdr:row>79</xdr:row>
          <xdr:rowOff>0</xdr:rowOff>
        </xdr:from>
        <xdr:to>
          <xdr:col>3</xdr:col>
          <xdr:colOff>355600</xdr:colOff>
          <xdr:row>106</xdr:row>
          <xdr:rowOff>0</xdr:rowOff>
        </xdr:to>
        <xdr:sp macro="" textlink="">
          <xdr:nvSpPr>
            <xdr:cNvPr id="3073" name="Object 1" descr="Bild A. Schematisk bild över sambearbetningen av förteckningen för statistiken."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1773555</xdr:colOff>
      <xdr:row>4</xdr:row>
      <xdr:rowOff>68580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1D00-000005000000}"/>
            </a:ext>
          </a:extLst>
        </xdr:cNvPr>
        <xdr:cNvSpPr/>
      </xdr:nvSpPr>
      <xdr:spPr>
        <a:xfrm>
          <a:off x="12153900" y="161925"/>
          <a:ext cx="177355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518159</xdr:colOff>
      <xdr:row>1</xdr:row>
      <xdr:rowOff>15240</xdr:rowOff>
    </xdr:from>
    <xdr:to>
      <xdr:col>9</xdr:col>
      <xdr:colOff>495300</xdr:colOff>
      <xdr:row>4</xdr:row>
      <xdr:rowOff>19050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8223884" y="262890"/>
          <a:ext cx="2053591" cy="59436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83819</xdr:colOff>
      <xdr:row>0</xdr:row>
      <xdr:rowOff>38100</xdr:rowOff>
    </xdr:from>
    <xdr:to>
      <xdr:col>6</xdr:col>
      <xdr:colOff>466724</xdr:colOff>
      <xdr:row>2</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9513569" y="38100"/>
          <a:ext cx="1811655"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469264</xdr:colOff>
      <xdr:row>0</xdr:row>
      <xdr:rowOff>10796</xdr:rowOff>
    </xdr:from>
    <xdr:to>
      <xdr:col>16</xdr:col>
      <xdr:colOff>85725</xdr:colOff>
      <xdr:row>2</xdr:row>
      <xdr:rowOff>190501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a:off x="13042264" y="10796"/>
          <a:ext cx="1750061"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11</xdr:col>
      <xdr:colOff>7938</xdr:colOff>
      <xdr:row>3</xdr:row>
      <xdr:rowOff>34925</xdr:rowOff>
    </xdr:from>
    <xdr:to>
      <xdr:col>20</xdr:col>
      <xdr:colOff>190500</xdr:colOff>
      <xdr:row>26</xdr:row>
      <xdr:rowOff>101600</xdr:rowOff>
    </xdr:to>
    <xdr:graphicFrame macro="">
      <xdr:nvGraphicFramePr>
        <xdr:cNvPr id="3" name="Excel Word-Liggande stapeldiagram" descr="Liggande stapeldiagram över andel under 65 års ålder per legitimation, kvinnor och män.&#10;">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1063625</xdr:colOff>
      <xdr:row>26</xdr:row>
      <xdr:rowOff>82550</xdr:rowOff>
    </xdr:from>
    <xdr:to>
      <xdr:col>20</xdr:col>
      <xdr:colOff>163512</xdr:colOff>
      <xdr:row>50</xdr:row>
      <xdr:rowOff>187325</xdr:rowOff>
    </xdr:to>
    <xdr:graphicFrame macro="">
      <xdr:nvGraphicFramePr>
        <xdr:cNvPr id="6" name="Excel Word-Liggande stapeldiagram" descr="Liggande stapeldiagram över andel under 65 års ålder per legitimation, kvinnor .">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51</xdr:row>
      <xdr:rowOff>9525</xdr:rowOff>
    </xdr:from>
    <xdr:to>
      <xdr:col>20</xdr:col>
      <xdr:colOff>14287</xdr:colOff>
      <xdr:row>75</xdr:row>
      <xdr:rowOff>123825</xdr:rowOff>
    </xdr:to>
    <xdr:graphicFrame macro="">
      <xdr:nvGraphicFramePr>
        <xdr:cNvPr id="7" name="Excel Word-Liggande stapeldiagram" descr="Liggande stapeldiagram över andel under 65 års ålder per legitimation, män.">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28</xdr:col>
      <xdr:colOff>348615</xdr:colOff>
      <xdr:row>2</xdr:row>
      <xdr:rowOff>72390</xdr:rowOff>
    </xdr:from>
    <xdr:to>
      <xdr:col>34</xdr:col>
      <xdr:colOff>485775</xdr:colOff>
      <xdr:row>19</xdr:row>
      <xdr:rowOff>85725</xdr:rowOff>
    </xdr:to>
    <xdr:sp macro="" textlink="">
      <xdr:nvSpPr>
        <xdr:cNvPr id="3" name="Rektangel 2" descr="En form med information. Detta istället för en textruta.">
          <a:extLst>
            <a:ext uri="{FF2B5EF4-FFF2-40B4-BE49-F238E27FC236}">
              <a16:creationId xmlns:a16="http://schemas.microsoft.com/office/drawing/2014/main" id="{00000000-0008-0000-0600-000003000000}"/>
            </a:ext>
          </a:extLst>
        </xdr:cNvPr>
        <xdr:cNvSpPr/>
      </xdr:nvSpPr>
      <xdr:spPr>
        <a:xfrm>
          <a:off x="19598640" y="462915"/>
          <a:ext cx="3337560" cy="301371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1100">
              <a:solidFill>
                <a:schemeClr val="tx1"/>
              </a:solidFill>
            </a:rPr>
            <a:t>Behövs</a:t>
          </a:r>
          <a:r>
            <a:rPr lang="sv-SE" sz="1100" baseline="0">
              <a:solidFill>
                <a:schemeClr val="tx1"/>
              </a:solidFill>
            </a:rPr>
            <a:t> en textruta? Kopiera denna!</a:t>
          </a:r>
          <a:endParaRPr lang="sv-SE" sz="1100">
            <a:solidFill>
              <a:schemeClr val="tx1"/>
            </a:solidFill>
          </a:endParaRPr>
        </a:p>
      </xdr:txBody>
    </xdr:sp>
    <xdr:clientData/>
  </xdr:twoCellAnchor>
  <xdr:twoCellAnchor>
    <xdr:from>
      <xdr:col>10</xdr:col>
      <xdr:colOff>25400</xdr:colOff>
      <xdr:row>3</xdr:row>
      <xdr:rowOff>168275</xdr:rowOff>
    </xdr:from>
    <xdr:to>
      <xdr:col>19</xdr:col>
      <xdr:colOff>182562</xdr:colOff>
      <xdr:row>27</xdr:row>
      <xdr:rowOff>73025</xdr:rowOff>
    </xdr:to>
    <xdr:graphicFrame macro="">
      <xdr:nvGraphicFramePr>
        <xdr:cNvPr id="5" name="Excel Word-Liggande stapeldiagram" descr="Liggande stapeldiagram över andel utbildade i Sverige per legitimation, kvinnor och män.">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6350</xdr:colOff>
      <xdr:row>26</xdr:row>
      <xdr:rowOff>171450</xdr:rowOff>
    </xdr:from>
    <xdr:to>
      <xdr:col>19</xdr:col>
      <xdr:colOff>112712</xdr:colOff>
      <xdr:row>50</xdr:row>
      <xdr:rowOff>85725</xdr:rowOff>
    </xdr:to>
    <xdr:graphicFrame macro="">
      <xdr:nvGraphicFramePr>
        <xdr:cNvPr id="6" name="Excel Word-Liggande stapeldiagram" descr="Liggande stapeldiagram över andel utbildade i Sverige per legitimation, kvinnor.">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xdr:colOff>
      <xdr:row>49</xdr:row>
      <xdr:rowOff>158750</xdr:rowOff>
    </xdr:from>
    <xdr:to>
      <xdr:col>19</xdr:col>
      <xdr:colOff>112712</xdr:colOff>
      <xdr:row>73</xdr:row>
      <xdr:rowOff>63500</xdr:rowOff>
    </xdr:to>
    <xdr:graphicFrame macro="">
      <xdr:nvGraphicFramePr>
        <xdr:cNvPr id="7" name="Excel Word-Liggande stapeldiagram" descr="Liggande stapeldiagram över andel utbildade i Sverige per legitimation, kvinnor.">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485776</xdr:colOff>
      <xdr:row>0</xdr:row>
      <xdr:rowOff>1</xdr:rowOff>
    </xdr:from>
    <xdr:to>
      <xdr:col>16</xdr:col>
      <xdr:colOff>304800</xdr:colOff>
      <xdr:row>3</xdr:row>
      <xdr:rowOff>95251</xdr:rowOff>
    </xdr:to>
    <xdr:sp macro="" textlink="">
      <xdr:nvSpPr>
        <xdr:cNvPr id="8" name="Rektangel med rundade hörn 1">
          <a:hlinkClick xmlns:r="http://schemas.openxmlformats.org/officeDocument/2006/relationships" r:id="rId4"/>
          <a:extLst>
            <a:ext uri="{FF2B5EF4-FFF2-40B4-BE49-F238E27FC236}">
              <a16:creationId xmlns:a16="http://schemas.microsoft.com/office/drawing/2014/main" id="{00000000-0008-0000-0600-000008000000}"/>
            </a:ext>
          </a:extLst>
        </xdr:cNvPr>
        <xdr:cNvSpPr/>
      </xdr:nvSpPr>
      <xdr:spPr>
        <a:xfrm>
          <a:off x="10563226" y="1"/>
          <a:ext cx="2181224" cy="7048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21590</xdr:colOff>
      <xdr:row>0</xdr:row>
      <xdr:rowOff>0</xdr:rowOff>
    </xdr:from>
    <xdr:to>
      <xdr:col>6</xdr:col>
      <xdr:colOff>809625</xdr:colOff>
      <xdr:row>2</xdr:row>
      <xdr:rowOff>179705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8013065" y="0"/>
          <a:ext cx="4121785"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0</xdr:row>
      <xdr:rowOff>0</xdr:rowOff>
    </xdr:from>
    <xdr:to>
      <xdr:col>15</xdr:col>
      <xdr:colOff>133350</xdr:colOff>
      <xdr:row>2</xdr:row>
      <xdr:rowOff>182880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2096750" y="0"/>
          <a:ext cx="19050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131"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0DF4BF3-ACD0-4AC1-B1C7-32811FF87BAE}" name="Tabell103467891213" displayName="Tabell103467891213" ref="A4:V31" totalsRowShown="0" headerRowCellStyle="Tabell: rad- och kolumnrubrik" dataCellStyle="Tabellltext">
  <autoFilter ref="A4:V31" xr:uid="{36BA449C-6742-40B8-8096-CA448028F51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3DA5AA05-7962-4C35-B84A-402B35A27085}" name="Kvinnor*" dataCellStyle="Tabellltext"/>
    <tableColumn id="2" xr3:uid="{EF720F98-2165-44AA-B490-497A8BACA467}" name="Apotekare" dataDxfId="95" dataCellStyle="Tabellltext"/>
    <tableColumn id="3" xr3:uid="{D6C287ED-B582-478D-9BF0-D77E751B6B5C}" name="Arbetsterapeut" dataDxfId="94" dataCellStyle="Tabellltext"/>
    <tableColumn id="4" xr3:uid="{8974BDA7-6632-4DB9-87F8-26CBDF243105}" name="Audionom**" dataDxfId="93" dataCellStyle="Tabellltext"/>
    <tableColumn id="5" xr3:uid="{65D2F02F-CEAD-4426-83EA-FC29B3E3BD70}" name="Barnmorska" dataDxfId="92" dataCellStyle="Tabellltext"/>
    <tableColumn id="14" xr3:uid="{04D15B23-A96B-43A3-A621-8A6EA30F9DF5}" name="Biomedicinsk_x000a_analytiker**" dataDxfId="91" dataCellStyle="Tabellltext"/>
    <tableColumn id="15" xr3:uid="{0828FF5E-0CF9-4739-9AC1-5E029D0FE0D0}" name="Dietist**" dataDxfId="90" dataCellStyle="Tabellltext"/>
    <tableColumn id="16" xr3:uid="{9D04E388-03D8-4855-80B8-E927E511DCF1}" name="Fysioterapeut***" dataCellStyle="Tabellltext"/>
    <tableColumn id="17" xr3:uid="{E98AFC2A-10CB-4CCA-B804-7A1768415FD3}" name="Hälso- och_x000a_sjukvårdskurator**" dataCellStyle="Tabellltext"/>
    <tableColumn id="18" xr3:uid="{37D32903-E57D-4C8B-A7F6-24EF8B6C7493}" name="Kiropraktor" dataCellStyle="Tabellltext"/>
    <tableColumn id="19" xr3:uid="{D586F808-D5FE-4C70-9EAE-24BBB8CA6265}" name="Logoped" dataCellStyle="Tabellltext"/>
    <tableColumn id="20" xr3:uid="{3250AF3E-D02D-4892-A234-9F8C3F025C85}" name="Läkare" dataCellStyle="Tabellltext"/>
    <tableColumn id="21" xr3:uid="{6C232ACF-4C69-4950-B954-71A5F2ED7DCE}" name="Naprapat" dataCellStyle="Tabellltext"/>
    <tableColumn id="22" xr3:uid="{6C8DC5E3-4E9F-4009-A023-42DB5D46D8F0}" name="Optiker" dataCellStyle="Tabellltext"/>
    <tableColumn id="23" xr3:uid="{AE60B014-47D0-403F-A9DF-0726FD13789C}" name="Ortopedingenjör**" dataCellStyle="Tabellltext"/>
    <tableColumn id="24" xr3:uid="{36C5BCFB-AA5A-4F7A-94A8-C489E762E1B2}" name="Psykolog" dataCellStyle="Tabellltext"/>
    <tableColumn id="25" xr3:uid="{630C66B3-AC87-4D0D-802F-2610AC31A575}" name="Receptarie" dataCellStyle="Tabellltext"/>
    <tableColumn id="26" xr3:uid="{869C8246-1B30-47FF-BA30-5943CA212C5F}" name="Röntgensjuksköterska**" dataCellStyle="Tabellltext"/>
    <tableColumn id="27" xr3:uid="{91CEC98A-5952-4F88-BC36-DCB2095A1D9F}" name="Sjukhusfysiker" dataCellStyle="Tabellltext"/>
    <tableColumn id="28" xr3:uid="{BF0FF4F7-5A76-433A-874A-5C41CE57D6D6}" name="Sjuksköterska" dataCellStyle="Tabellltext"/>
    <tableColumn id="29" xr3:uid="{9404E1FC-EFA0-4C7E-9190-CC5FB2F43A16}" name="Tandhygienist" dataCellStyle="Tabellltext"/>
    <tableColumn id="30" xr3:uid="{FB0A2E64-4525-47FB-9894-A3E6ABDEAFDF}" name="Tandläkare"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11F22E2-B177-4D77-9427-423B522D1A8D}" name="Tabell10346789121314" displayName="Tabell10346789121314" ref="A4:V31" totalsRowShown="0" headerRowCellStyle="Tabell: rad- och kolumnrubrik" dataCellStyle="Tabellltext">
  <autoFilter ref="A4:V31" xr:uid="{4BE00F98-2AF8-4B7E-9248-5E6122F575A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25193D3B-2C7B-406E-BD55-BD3302DFC61C}" name="Män*" dataCellStyle="Tabellltext"/>
    <tableColumn id="2" xr3:uid="{6FA0BD77-BA62-4C7B-B324-8F1EE68DE306}" name="Apotekare" dataDxfId="89" dataCellStyle="Tabellltext"/>
    <tableColumn id="3" xr3:uid="{CFCCECD9-620A-4EB3-A4B2-F10412CFE689}" name="Arbetsterapeut" dataDxfId="88" dataCellStyle="Tabellltext"/>
    <tableColumn id="4" xr3:uid="{5D8E3932-9B22-432B-BE40-0FBB7998A453}" name="Audionom**" dataDxfId="87" dataCellStyle="Tabellltext"/>
    <tableColumn id="5" xr3:uid="{7EB7A40F-C8C1-40A6-B7A2-06F435EEB3CA}" name="Barnmorska" dataDxfId="86" dataCellStyle="Tabellltext"/>
    <tableColumn id="14" xr3:uid="{92B9AA20-5F43-463E-8E62-0D05D51B2F41}" name="Biomedicinsk_x000a_analytiker**" dataDxfId="85" dataCellStyle="Tabellltext"/>
    <tableColumn id="15" xr3:uid="{FAE6954D-F118-4299-9902-443D86285E89}" name="Dietist**" dataDxfId="84" dataCellStyle="Tabellltext"/>
    <tableColumn id="16" xr3:uid="{96784938-6F72-4197-A281-08F3CE2C0124}" name="Fysioterapeut***" dataCellStyle="Tabellltext"/>
    <tableColumn id="17" xr3:uid="{965085D9-5F27-46C6-B8D6-CC7FDF3CA627}" name="Hälso- och_x000a_sjukvårdskurator**" dataCellStyle="Tabellltext"/>
    <tableColumn id="18" xr3:uid="{E9E368F4-55FC-4D9E-BF1D-0A6F626C5CAA}" name="Kiropraktor" dataCellStyle="Tabellltext"/>
    <tableColumn id="19" xr3:uid="{796B6563-C3F9-441B-904E-E0013477EAC9}" name="Logoped" dataCellStyle="Tabellltext"/>
    <tableColumn id="20" xr3:uid="{2B90774D-586C-4C45-8492-5B5C9625BA26}" name="Läkare" dataCellStyle="Tabellltext"/>
    <tableColumn id="21" xr3:uid="{E8F2E7E5-CC2A-4E58-82A7-0ACDDCCBB792}" name="Naprapat" dataCellStyle="Tabellltext"/>
    <tableColumn id="22" xr3:uid="{D83CD293-1A73-4412-9CAF-D2CBFDFBFEE3}" name="Optiker" dataCellStyle="Tabellltext"/>
    <tableColumn id="23" xr3:uid="{70BC30E0-E631-43CA-9BCD-0FD222658969}" name="Ortopedingenjör**" dataCellStyle="Tabellltext"/>
    <tableColumn id="24" xr3:uid="{331C529B-22A9-498F-91F9-FFECFAA56AA9}" name="Psykolog" dataCellStyle="Tabellltext"/>
    <tableColumn id="25" xr3:uid="{6895AAC2-C495-4B8C-8CDA-9741C22B8AA2}" name="Receptarie" dataCellStyle="Tabellltext"/>
    <tableColumn id="26" xr3:uid="{C947A983-C26D-4179-917C-1AA3546ACCCD}" name="Röntgensjuksköterska**" dataCellStyle="Tabellltext"/>
    <tableColumn id="27" xr3:uid="{15F560C0-8263-4668-BC36-3B4E015C9C0A}" name="Sjukhusfysiker" dataCellStyle="Tabellltext"/>
    <tableColumn id="28" xr3:uid="{B64FB01A-55AE-48E6-BCCB-44D2F3B6F69A}" name="Sjuksköterska" dataCellStyle="Tabellltext"/>
    <tableColumn id="29" xr3:uid="{A85523EC-BAAA-4964-A4B3-050182B7898E}" name="Tandhygienist" dataCellStyle="Tabellltext"/>
    <tableColumn id="30" xr3:uid="{066A63FE-73F3-450E-8402-BB8FE92B00C0}" name="Tandläkare"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26198FC-43CF-4E3D-8539-6A173D53137A}" name="Tabell103467891216" displayName="Tabell103467891216" ref="A4:V30" totalsRowShown="0" headerRowCellStyle="Tabell: rad- och kolumnrubrik" dataCellStyle="Tabellltext">
  <autoFilter ref="A4:V30" xr:uid="{068B5A8C-BDD2-49B4-A6A2-3197851D2E6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DB23507D-C99E-4E40-8983-331F60A08618}" name="Kvinnor och män*" dataCellStyle="Tabellltext"/>
    <tableColumn id="2" xr3:uid="{C8FAC162-AE75-4418-B180-4ABEA46D88DF}" name="Apotekare" dataDxfId="83" dataCellStyle="Tabellltext"/>
    <tableColumn id="3" xr3:uid="{DDC75424-0CEC-438D-B6AC-5551AF4A0F6D}" name="Arbetsterapeut" dataDxfId="82" dataCellStyle="Tabellltext"/>
    <tableColumn id="4" xr3:uid="{BEE0B115-C511-4511-9235-980DCE65C301}" name="Audionom**" dataDxfId="81" dataCellStyle="Tabellltext"/>
    <tableColumn id="5" xr3:uid="{9B1C267B-7CB6-4DA4-B40F-2FF72C4B1150}" name="Barnmorska" dataDxfId="80" dataCellStyle="Tabellltext"/>
    <tableColumn id="14" xr3:uid="{41D52B35-3B4C-4100-B406-1E9CB70EF1B1}" name="Biomedicinsk_x000a_analytiker**" dataDxfId="79" dataCellStyle="Tabellltext"/>
    <tableColumn id="15" xr3:uid="{3486722C-4CA6-42E5-9237-7E94C4F0F764}" name="Dietist**" dataDxfId="78" dataCellStyle="Tabellltext"/>
    <tableColumn id="16" xr3:uid="{BA5352AC-B9BF-4F37-B358-616CEB705680}" name="Fysioterapeut***" dataCellStyle="Tabellltext"/>
    <tableColumn id="17" xr3:uid="{D9F4B3B7-4F8E-4D98-8A81-D31C4FE58979}" name="Hälso- och_x000a_sjukvårdskurator**" dataCellStyle="Tabellltext"/>
    <tableColumn id="18" xr3:uid="{204879DD-26F7-4133-B194-928FDF05331D}" name="Kiropraktor" dataCellStyle="Tabellltext"/>
    <tableColumn id="19" xr3:uid="{E64C7F95-973B-4CCE-B37E-81D670AC90CE}" name="Logoped" dataCellStyle="Tabellltext"/>
    <tableColumn id="20" xr3:uid="{A2317FAE-CE0D-49D0-986B-281E835B8CDE}" name="Läkare" dataCellStyle="Tabellltext"/>
    <tableColumn id="21" xr3:uid="{FE46BC01-A805-4C3B-9132-6337D0891443}" name="Naprapat" dataCellStyle="Tabellltext"/>
    <tableColumn id="22" xr3:uid="{39D52414-440D-4DD0-B213-5A32F4D5F17E}" name="Optiker" dataCellStyle="Tabellltext"/>
    <tableColumn id="23" xr3:uid="{697685C8-3548-459C-B184-8858BC24049E}" name="Ortopedingenjör**" dataCellStyle="Tabellltext"/>
    <tableColumn id="24" xr3:uid="{F4FEFA03-DEF7-4DC5-B941-37299B1F3FD2}" name="Psykolog" dataCellStyle="Tabellltext"/>
    <tableColumn id="25" xr3:uid="{F352CC52-7D34-4FAA-8BF9-1A8F0ED2881D}" name="Receptarie" dataCellStyle="Tabellltext"/>
    <tableColumn id="26" xr3:uid="{8507A93E-D8C5-470B-8793-FE77D8FE41B9}" name="Röntgensjuksköterska**" dataCellStyle="Tabellltext"/>
    <tableColumn id="27" xr3:uid="{4E317870-586D-4A94-A8E1-99AFC1BE0F22}" name="Sjukhusfysiker" dataCellStyle="Tabellltext"/>
    <tableColumn id="28" xr3:uid="{639873BA-9B6C-447E-BE71-3ADF893818F1}" name="Sjuksköterska" dataCellStyle="Tabellltext"/>
    <tableColumn id="29" xr3:uid="{9B7F8AB4-8F43-4DA3-8F9C-4FDD57A4D4BA}" name="Tandhygienist" dataCellStyle="Tabellltext"/>
    <tableColumn id="30" xr3:uid="{CB361DB0-1883-45A0-BFA2-C9582959B0BF}" name="Tandläkare"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1437186-124E-408D-8A25-60B38A350884}" name="Tabell10346789121617" displayName="Tabell10346789121617" ref="A4:V30" totalsRowShown="0" headerRowCellStyle="Tabell: rad- och kolumnrubrik" dataCellStyle="Tabellltext">
  <autoFilter ref="A4:V30" xr:uid="{93A6F9E1-B174-4B45-9349-F6DD834935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3B0FF774-92F4-4F43-AF89-5FCA65F4DCBC}" name="Kvinnor*" dataCellStyle="Tabellltext"/>
    <tableColumn id="2" xr3:uid="{FC220182-CFE0-4ACD-AE64-B5C162C5BBEC}" name="Apotekare" dataDxfId="77" dataCellStyle="Tabellltext"/>
    <tableColumn id="3" xr3:uid="{C412F087-E1A4-46A9-BAAF-228D93157F83}" name="Arbetsterapeut" dataDxfId="76" dataCellStyle="Tabellltext"/>
    <tableColumn id="4" xr3:uid="{5475217C-854F-44A8-AEEA-FF8525590F45}" name="Audionom**" dataDxfId="75" dataCellStyle="Tabellltext"/>
    <tableColumn id="5" xr3:uid="{8F5618C4-BA48-4087-847E-295EF204FC14}" name="Barnmorska" dataDxfId="74" dataCellStyle="Tabellltext"/>
    <tableColumn id="14" xr3:uid="{A5F1B293-99A1-4486-A735-E0586EF49092}" name="Biomedicinsk_x000a_analytiker**" dataDxfId="73" dataCellStyle="Tabellltext"/>
    <tableColumn id="15" xr3:uid="{002FEBE9-04CB-4873-837C-236D81E0B90E}" name="Dietist**" dataDxfId="72" dataCellStyle="Tabellltext"/>
    <tableColumn id="16" xr3:uid="{66C709D5-E5BA-4FAD-B2F4-A9C64C9FFA48}" name="Fysioterapeut***" dataCellStyle="Tabellltext"/>
    <tableColumn id="17" xr3:uid="{9DA9B117-5073-4E0B-808B-7C795223D47C}" name="Hälso- och_x000a_sjukvårdskurator**" dataCellStyle="Tabellltext"/>
    <tableColumn id="18" xr3:uid="{B3E736C9-9707-4E03-99F2-2DAF645C38F0}" name="Kiropraktor" dataCellStyle="Tabellltext"/>
    <tableColumn id="19" xr3:uid="{5D14C1AB-2836-438A-A58E-45E22447101B}" name="Logoped" dataCellStyle="Tabellltext"/>
    <tableColumn id="20" xr3:uid="{53B94A57-3309-42DA-AB49-3E4E32EB1331}" name="Läkare" dataCellStyle="Tabellltext"/>
    <tableColumn id="21" xr3:uid="{84C270FE-0B78-422C-9C67-AFC686D68442}" name="Naprapat" dataCellStyle="Tabellltext"/>
    <tableColumn id="22" xr3:uid="{0F801017-02AB-472A-9C2A-6EEE1F106B37}" name="Optiker" dataCellStyle="Tabellltext"/>
    <tableColumn id="23" xr3:uid="{EFB26998-EBC4-4DB0-8025-14B6D42597F8}" name="Ortopedingenjör**" dataCellStyle="Tabellltext"/>
    <tableColumn id="24" xr3:uid="{400B725B-D1AC-437B-A925-79A0020B8CFC}" name="Psykolog" dataCellStyle="Tabellltext"/>
    <tableColumn id="25" xr3:uid="{EEA0AB39-049C-486D-90D9-1DAC90511BE5}" name="Receptarie" dataCellStyle="Tabellltext"/>
    <tableColumn id="26" xr3:uid="{8858593D-DCEB-4915-87D3-E09E33413C39}" name="Röntgensjuksköterska**" dataCellStyle="Tabellltext"/>
    <tableColumn id="27" xr3:uid="{AC6AD783-47D9-47CE-AF32-96BC0F692908}" name="Sjukhusfysiker" dataCellStyle="Tabellltext"/>
    <tableColumn id="28" xr3:uid="{EA2BE9EE-6F9E-448A-8EE5-21DF6B5C1E9E}" name="Sjuksköterska" dataCellStyle="Tabellltext"/>
    <tableColumn id="29" xr3:uid="{39AB1F96-3578-43D2-BC50-27B953E34213}" name="Tandhygienist" dataCellStyle="Tabellltext"/>
    <tableColumn id="30" xr3:uid="{E319E4A1-F8DA-4961-8C33-7B7905C70677}" name="Tandläkare"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6206462-1B6C-4113-893A-A908919685B6}" name="Tabell1034678912161718" displayName="Tabell1034678912161718" ref="A4:V30" totalsRowShown="0" headerRowCellStyle="Tabell: rad- och kolumnrubrik" dataCellStyle="Tabellltext">
  <autoFilter ref="A4:V30" xr:uid="{3D6E1FD1-66B4-440D-A1D9-33305C48420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98CB0096-39CE-460F-8F99-F08623B848FF}" name="Män*" dataCellStyle="Tabellltext"/>
    <tableColumn id="2" xr3:uid="{C23D6510-22EC-4B09-8D18-27A73CD58844}" name="Apotekare" dataDxfId="71" dataCellStyle="Tabellltext"/>
    <tableColumn id="3" xr3:uid="{CAAC623B-44A4-4473-8DA3-6FDC3C8DFCF2}" name="Arbetsterapeut" dataDxfId="70" dataCellStyle="Tabellltext"/>
    <tableColumn id="4" xr3:uid="{2F781287-46A8-49C3-94BD-22D4CD0AA8F6}" name="Audionom**" dataDxfId="69" dataCellStyle="Tabellltext"/>
    <tableColumn id="5" xr3:uid="{54763967-D97B-48F5-B324-CE4CD8425E2D}" name="Barnmorska" dataDxfId="68" dataCellStyle="Tabellltext"/>
    <tableColumn id="14" xr3:uid="{3384075D-5ACD-4514-8C25-DF7FACA27A32}" name="Biomedicinsk_x000a_analytiker**" dataDxfId="67" dataCellStyle="Tabellltext"/>
    <tableColumn id="15" xr3:uid="{20051932-9962-42CD-B69E-D013FCB1228E}" name="Dietist**" dataDxfId="66" dataCellStyle="Tabellltext"/>
    <tableColumn id="16" xr3:uid="{FE344AC5-1DF0-4718-952B-2D23AEB2AEA0}" name="Fysioterapeut***" dataCellStyle="Tabellltext"/>
    <tableColumn id="17" xr3:uid="{60A40AEA-55AE-4048-B47C-0FE49B8AB08E}" name="Hälso- och_x000a_sjukvårdskurator**" dataCellStyle="Tabellltext"/>
    <tableColumn id="18" xr3:uid="{E5F20791-5485-46DB-B020-F1098DA9808C}" name="Kiropraktor" dataCellStyle="Tabellltext"/>
    <tableColumn id="19" xr3:uid="{D1B6DCBC-B61D-41F2-9AA9-868F3C704353}" name="Logoped" dataCellStyle="Tabellltext"/>
    <tableColumn id="20" xr3:uid="{C848DB85-49B9-4FFD-8D05-09BCD954572C}" name="Läkare" dataCellStyle="Tabellltext"/>
    <tableColumn id="21" xr3:uid="{4146C0B9-DB3F-4C25-A450-767C61B96EE0}" name="Naprapat" dataCellStyle="Tabellltext"/>
    <tableColumn id="22" xr3:uid="{D439C9C9-8781-4C3B-A558-7C57833F0724}" name="Optiker" dataCellStyle="Tabellltext"/>
    <tableColumn id="23" xr3:uid="{E768331F-CBA7-46ED-A61D-6C06C463AA12}" name="Ortopedingenjör**" dataCellStyle="Tabellltext"/>
    <tableColumn id="24" xr3:uid="{FEC4732B-5B50-4306-B41D-6F32246EDD98}" name="Psykolog" dataCellStyle="Tabellltext"/>
    <tableColumn id="25" xr3:uid="{15C3732C-F0D0-4255-B4AE-F0C41360E01B}" name="Receptarie" dataCellStyle="Tabellltext"/>
    <tableColumn id="26" xr3:uid="{77CD5E5F-37BA-456B-A789-F093B4DBCA0A}" name="Röntgensjuksköterska**" dataCellStyle="Tabellltext"/>
    <tableColumn id="27" xr3:uid="{7D2ABC25-C982-4233-AF2E-905372C19CC7}" name="Sjukhusfysiker" dataCellStyle="Tabellltext"/>
    <tableColumn id="28" xr3:uid="{83A8786C-C871-4C61-8F7D-26C15FB3E35C}" name="Sjuksköterska" dataCellStyle="Tabellltext"/>
    <tableColumn id="29" xr3:uid="{807B85D5-358A-416C-8B72-9185B08D92F8}" name="Tandhygienist" dataCellStyle="Tabellltext"/>
    <tableColumn id="30" xr3:uid="{3987DD56-C24A-4551-8461-8C4F0F421716}" name="Tandläkare"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6691E5B-F385-4431-8B44-5C9348C15530}" name="Tabell10319" displayName="Tabell10319" ref="A4:H20" totalsRowShown="0" headerRowCellStyle="Tabell: rad- och kolumnrubrik" dataCellStyle="Tabellltext">
  <autoFilter ref="A4:H20"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A7C528E-B237-4E68-A2E4-C1895FCEB024}" name="Kvinnor och män" dataCellStyle="Tabellltext"/>
    <tableColumn id="2" xr3:uid="{CFA580BC-3D69-4A76-BFB2-D4A8B36A62AE}" name="Totalt**" dataCellStyle="Tabellltext"/>
    <tableColumn id="3" xr3:uid="{11D62E23-B2BD-420A-9081-3E963C29D491}" name="Därav med följande legitimation: Psykolog" dataCellStyle="Tabellltext"/>
    <tableColumn id="4" xr3:uid="{26D4E237-004F-4555-A7B2-EA96442DCFE1}" name="Läkare" dataCellStyle="Tabellltext"/>
    <tableColumn id="5" xr3:uid="{9A98524C-CD4D-436A-9F71-C1FC28404CA5}" name="Sjuksköterska" dataCellStyle="Tabellltext"/>
    <tableColumn id="6" xr3:uid="{54FA05D7-CEA2-47DA-A801-0A63EF2B0139}" name="Fysioterapeut" dataCellStyle="Tabellltext"/>
    <tableColumn id="7" xr3:uid="{0E1C82A5-9187-46DB-B1F4-EC9C74AEC5D0}" name="Hälso- och sjukvårdskurator" dataCellStyle="Tabellltext"/>
    <tableColumn id="8" xr3:uid="{BD96BE9F-3CA5-408F-BE34-788069B2D0CF}" name="Övriga***"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D027A4D-8B85-463E-A8A8-68F75B115A90}" name="Tabell1031920" displayName="Tabell1031920" ref="A4:H20" totalsRowShown="0" headerRowCellStyle="Tabell: rad- och kolumnrubrik" dataCellStyle="Tabellltext">
  <autoFilter ref="A4:H20"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0E9E5A3-F586-4360-8ECF-CF740E230B18}" name="Kvinnor" dataCellStyle="Tabellltext"/>
    <tableColumn id="2" xr3:uid="{D2CBF4BC-B586-4F32-966E-EF92A05666C5}" name="Totalt**" dataCellStyle="Tabellltext"/>
    <tableColumn id="3" xr3:uid="{F745080D-DE52-4391-8ABF-636A6DF2ACA9}" name="Därav med följande legitimation: Psykolog" dataCellStyle="Tabellltext"/>
    <tableColumn id="4" xr3:uid="{E31D6F18-9D93-4CCD-82A5-0C90817C0947}" name="Läkare" dataCellStyle="Tabellltext"/>
    <tableColumn id="5" xr3:uid="{BDB8BDD1-D1D0-4DAC-B386-9B0D46B5704B}" name="Sjuksköterska" dataCellStyle="Tabellltext"/>
    <tableColumn id="6" xr3:uid="{CADABCB8-F101-417A-B170-A626BF862FAE}" name="Fysioterapeut" dataCellStyle="Tabellltext"/>
    <tableColumn id="7" xr3:uid="{EF5C8353-A81C-461A-9865-0042C023D893}" name="Hälso- och sjukvårdskurator" dataCellStyle="Tabellltext"/>
    <tableColumn id="8" xr3:uid="{255EDEBB-400A-4954-81A8-36370A05A9FD}" name="Övriga***"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32970AF-16FB-4D64-8737-9A192C9F277B}" name="Tabell103192021" displayName="Tabell103192021" ref="A4:H20" totalsRowShown="0" headerRowCellStyle="Tabell: rad- och kolumnrubrik" dataCellStyle="Tabellltext">
  <autoFilter ref="A4:H20"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D783629-87E0-4059-8656-91E0F3B298BF}" name="Män" dataCellStyle="Tabellltext"/>
    <tableColumn id="2" xr3:uid="{804CD51D-EEC2-40A7-B32E-8325B7B06B29}" name="Totalt**" dataCellStyle="Tabellltext"/>
    <tableColumn id="3" xr3:uid="{3EC0E2DE-BD07-4F08-8433-787549242030}" name="Därav med följande legitimation: Psykolog" dataCellStyle="Tabellltext"/>
    <tableColumn id="4" xr3:uid="{68CCE857-0570-4F71-B984-F3A6E97A03BB}" name="Läkare" dataCellStyle="Tabellltext"/>
    <tableColumn id="5" xr3:uid="{828FF7A0-1877-4D29-A770-59AC8ED5C7E3}" name="Sjuksköterska" dataCellStyle="Tabellltext"/>
    <tableColumn id="6" xr3:uid="{F22C7D78-D50F-4E7D-81D0-933D09405B49}" name="Fysioterapeut" dataCellStyle="Tabellltext"/>
    <tableColumn id="7" xr3:uid="{D05123F7-C121-4193-9749-4B7523EE88B5}" name="Hälso- och sjukvårdskurator" dataCellStyle="Tabellltext"/>
    <tableColumn id="8" xr3:uid="{86CF8718-6C44-4D4C-8282-E5C32DDFD769}" name="Övriga***"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2BDC08B-70E0-4A2B-A9C8-410E0612B99B}" name="Tabell10319202122" displayName="Tabell10319202122" ref="A4:V22" totalsRowShown="0" headerRowCellStyle="Tabell: rad- och kolumnrubrik" dataCellStyle="Tabellltext">
  <autoFilter ref="A4:V22"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171C03AB-E0FB-43C9-978E-C26947A56E98}" name="År" dataCellStyle="Tabellltext"/>
    <tableColumn id="2" xr3:uid="{4DABB525-5624-479B-AE73-4B28D40D62C4}" name="Apotekare" dataCellStyle="Tabellltext"/>
    <tableColumn id="3" xr3:uid="{63766B9F-C25A-499C-89FB-46C57F5EF00E}" name="Arbetsterapeut" dataCellStyle="Tabellltext"/>
    <tableColumn id="4" xr3:uid="{EF5BA532-E420-47E2-89D3-35C6FC46298B}" name="Audionom**" dataCellStyle="Tabellltext"/>
    <tableColumn id="5" xr3:uid="{9549F5C5-AAD8-4F23-9D8B-0693208368FC}" name="Barnmorska" dataCellStyle="Tabellltext"/>
    <tableColumn id="6" xr3:uid="{564D25DF-552B-474D-AB7F-4F15AEB0C8F0}" name="Biomedicinsk _x000a_analytiker**" dataCellStyle="Tabellltext"/>
    <tableColumn id="7" xr3:uid="{3B92EF37-4C16-4362-96CA-7D97D60025AE}" name="Dietist**" dataCellStyle="Tabellltext"/>
    <tableColumn id="8" xr3:uid="{B42E3FB6-BC7C-4BAC-8F8B-C98336E3C06E}" name="Fysioterapeut***" dataCellStyle="Tabellltext"/>
    <tableColumn id="9" xr3:uid="{601AADE0-F4F9-450B-94CA-14FC7D873A41}" name="Hälso- och sjukvårdskurator**" dataCellStyle="Tabellltext"/>
    <tableColumn id="10" xr3:uid="{E55E113A-A8D0-420A-872B-E70E77461FAF}" name="Kiropraktor" dataCellStyle="Tabellltext"/>
    <tableColumn id="11" xr3:uid="{9DD72E43-731B-41B7-96B0-5B7AA20F504E}" name="Logoped" dataCellStyle="Tabellltext"/>
    <tableColumn id="12" xr3:uid="{E8C5E164-A521-47F3-BF91-3F2EE7A2CE4D}" name="Läkare" dataCellStyle="Tabellltext"/>
    <tableColumn id="13" xr3:uid="{1C30A5B9-09D4-482D-B8EF-7C97A8C43CA1}" name="Naprapat" dataCellStyle="Tabellltext"/>
    <tableColumn id="14" xr3:uid="{98FD8965-96C9-41CA-99A3-B9385246B896}" name="Optiker" dataCellStyle="Tabellltext"/>
    <tableColumn id="15" xr3:uid="{032FA288-8C56-4A12-86BD-7BC0C289DD8F}" name="Ortopedingenjör**" dataCellStyle="Tabellltext"/>
    <tableColumn id="16" xr3:uid="{A5EA19BB-D113-4A53-B00C-B09A397DF08F}" name="Psykolog" dataCellStyle="Tabellltext"/>
    <tableColumn id="17" xr3:uid="{B02ABD68-EF12-4818-A540-C647D64B15FB}" name="Receptarie" dataCellStyle="Tabellltext"/>
    <tableColumn id="18" xr3:uid="{BB916B24-D764-441C-8D26-8F7E7841D46F}" name="Röntgensjuksköterska**" dataCellStyle="Tabellltext"/>
    <tableColumn id="19" xr3:uid="{3D60806D-324F-4F81-8904-1A67B6B6BEC2}" name="Sjukhusfysiker" dataCellStyle="Tabellltext"/>
    <tableColumn id="20" xr3:uid="{573D65C3-5720-4AFF-8F11-01E52CCAA7A5}" name="Sjuksköterska" dataCellStyle="Tabellltext"/>
    <tableColumn id="21" xr3:uid="{D471D55E-F58B-4C99-88C0-C9AF476423FF}" name="Tandhygenist" dataCellStyle="Tabellltext"/>
    <tableColumn id="22" xr3:uid="{359A57CA-F6A7-4FEF-B872-CC05985F6C81}" name="Tandläkare"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10DCEB2-E927-4A2A-AA37-1BEC2FD570F7}" name="Tabell1031920212210" displayName="Tabell1031920212210" ref="A4:G10" totalsRowShown="0" headerRowCellStyle="Tabell: rad- och kolumnrubrik" dataCellStyle="Tabellltext">
  <autoFilter ref="A4:G10" xr:uid="{C6B7E06D-36BD-4E33-80EF-8417E79088A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EEF8838-1247-498C-9DBE-B806CF472C04}" name="År" dataCellStyle="Tabellltext"/>
    <tableColumn id="2" xr3:uid="{454E775A-1A2E-4C98-AB7A-3A43A4CC177F}" name="Totalt sysselsatta kvinnor och män" dataCellStyle="Tabellltext"/>
    <tableColumn id="3" xr3:uid="{7F07B704-E809-4118-B063-76849F94EA03}" name="Totalt sysselsatta kvinnor" dataCellStyle="Tabellltext"/>
    <tableColumn id="4" xr3:uid="{6B475039-5F00-4516-9C3A-8E6981719B94}" name="Totalt sysselsatta män" dataCellStyle="Tabellltext"/>
    <tableColumn id="5" xr3:uid="{A99A0A36-E6D9-4381-8E98-86767F32CC5D}" name="Sysselsatta inom hälso- och sjukvården kvinnor_män" dataCellStyle="Tabellltext"/>
    <tableColumn id="6" xr3:uid="{1CFCF5DB-17EE-4746-88DE-B7077B9D5ECD}" name="Sysselsatta inom hälso- och sjukvården kvinnor" dataCellStyle="Tabellltext"/>
    <tableColumn id="7" xr3:uid="{F65D0AA7-D22F-4F5E-8355-84CE82FB13A3}" name="Sysselsatta inom hälso- och sjukvården män"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K73" totalsRowShown="0" headerRowCellStyle="Tabell: rad- och kolumnrubrik" dataCellStyle="Tabellltext">
  <autoFilter ref="A4:K73"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D2495785-55A3-44AA-82BE-D5EE2EB503C8}" name="Legitimation" dataCellStyle="Tabellltext"/>
    <tableColumn id="2" xr3:uid="{CB6F2A9D-7EAD-490B-B2C3-075832115725}" name="2019" dataCellStyle="Tabellltext"/>
    <tableColumn id="3" xr3:uid="{B8B55D9D-803E-45D3-94D7-9A886C0A9945}" name="Därav &lt;65 år 2019" dataCellStyle="Tabellltext"/>
    <tableColumn id="4" xr3:uid="{02D9EA79-2286-455E-AE98-0641E531117B}" name="2020" dataCellStyle="Tabellltext"/>
    <tableColumn id="5" xr3:uid="{402E1864-BCF8-4BE0-9713-FCB30E87F48F}" name="Därav &lt;65 år 2020" dataCellStyle="Tabellltext"/>
    <tableColumn id="6" xr3:uid="{4DD849EF-92D1-4BC1-A355-707334266616}" name="2021" dataCellStyle="Tabellltext"/>
    <tableColumn id="7" xr3:uid="{A15FF453-D147-4824-85B5-1AE6D68438FE}" name="Därav &lt;65 år 2021" dataCellStyle="Tabellltext"/>
    <tableColumn id="8" xr3:uid="{4D2AC609-9966-4CEB-932C-822A1EE747F9}" name="2022" dataCellStyle="Tabellltext"/>
    <tableColumn id="9" xr3:uid="{334225D6-607D-471A-94B2-810C9829FE68}" name="Därav &lt;65 år 2022" dataCellStyle="Tabellltext"/>
    <tableColumn id="10" xr3:uid="{AD7D4F41-9DD5-4E42-A43C-0769236E3F7C}" name="2023" dataCellStyle="Tabellltext"/>
    <tableColumn id="11" xr3:uid="{FEF5DE9A-C5DF-4D3C-989C-ADB322D28850}" name="Därav &lt;65 år 2023" dataCellStyle="Tabellltext"/>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652CCF9-4CA3-4FB8-BEDA-71F4D0CF6F8C}" name="Tabell103192021221015" displayName="Tabell103192021221015" ref="A4:G29" totalsRowShown="0" headerRowCellStyle="Tabell: rad- och kolumnrubrik" dataCellStyle="Tabellltext">
  <autoFilter ref="A4:G29" xr:uid="{C6B7E06D-36BD-4E33-80EF-8417E79088A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2" xr3:uid="{3B5EB7F2-1851-4BEA-BD18-721EC49487C5}" name="Verksamhetsområde och legitimation" dataCellStyle="Tabellltext"/>
    <tableColumn id="4" xr3:uid="{E28D5E0C-6057-4545-B705-DE86B15200A5}" name="2018" dataCellStyle="Tabellltext"/>
    <tableColumn id="5" xr3:uid="{9D87B077-DEFC-4FF6-A2C3-716726876144}" name="2019" dataCellStyle="Tabellltext"/>
    <tableColumn id="6" xr3:uid="{79BE83D4-46A1-47DB-87C8-D594AB08521C}" name="2020" dataCellStyle="Tabellltext"/>
    <tableColumn id="7" xr3:uid="{717C5E04-CC7D-4F15-9FBC-16D729EE6B20}" name="2021" dataCellStyle="Tabellltext"/>
    <tableColumn id="8" xr3:uid="{C1E95CD8-462D-445E-87CC-9EB67D8D70B2}" name="2022" dataCellStyle="Tabellltext"/>
    <tableColumn id="9" xr3:uid="{5CF2B011-5E29-4122-8E65-F6D839A4128C}" name="Förändring i förhållandetill befolkningen (%)* 2018-2022"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8E636DB-87EF-419D-AD6B-9DDCC55FA6ED}" name="Tabell10319202122101523" displayName="Tabell10319202122101523" ref="A4:G29" totalsRowShown="0" headerRowCellStyle="Tabell: rad- och kolumnrubrik" dataCellStyle="Tabellltext">
  <autoFilter ref="A4:G29" xr:uid="{C6B7E06D-36BD-4E33-80EF-8417E79088A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2" xr3:uid="{0682C06A-52C4-4FD6-B2FA-AA783263EA6A}" name="Verksamhetsområde och legitimation" dataCellStyle="Tabellltext"/>
    <tableColumn id="4" xr3:uid="{4A94BE0C-5569-486D-8E07-25FE0F019B7D}" name="2018" dataCellStyle="Tabellltext"/>
    <tableColumn id="5" xr3:uid="{143B9721-09B3-4585-9E1B-1945BC63C27A}" name="2019" dataCellStyle="Tabellltext"/>
    <tableColumn id="6" xr3:uid="{C0F0E2F3-EE36-4B07-AF28-F2B5F9DE51E7}" name="2020" dataCellStyle="Tabellltext"/>
    <tableColumn id="7" xr3:uid="{972B22C2-65A1-4754-AF00-9975F0250E6C}" name="2021" dataCellStyle="Tabellltext"/>
    <tableColumn id="8" xr3:uid="{AAADC20E-46FC-4CE9-9F81-8D75742C6089}" name="2022" dataCellStyle="Tabellltext"/>
    <tableColumn id="9" xr3:uid="{384EBBD8-2A37-48B8-97BB-6087341730FC}" name="Förändring i förhållandetill befolkningen (%)* 2018-2022"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50007C1-913B-4BBD-ABF6-AEB372BC5CC4}" name="Tabell1031920212210152324" displayName="Tabell1031920212210152324" ref="A4:G29" totalsRowShown="0" headerRowCellStyle="Tabell: rad- och kolumnrubrik" dataCellStyle="Tabellltext">
  <autoFilter ref="A4:G29" xr:uid="{C6B7E06D-36BD-4E33-80EF-8417E79088A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2" xr3:uid="{9D133450-1E86-40ED-B34A-CFD512CB5691}" name="Verksamhetsområde och legitimation" dataCellStyle="Tabellltext"/>
    <tableColumn id="4" xr3:uid="{37BE02C9-C6B6-4F63-A66B-E3AFD09B2DD2}" name="2018" dataCellStyle="Tabellltext"/>
    <tableColumn id="5" xr3:uid="{E5B9EC5D-97B0-4FB9-8DA8-AA879D2AC0D4}" name="2019" dataCellStyle="Tabellltext"/>
    <tableColumn id="6" xr3:uid="{4363217C-B418-489A-9A5D-2508E718EF03}" name="2020" dataCellStyle="Tabellltext"/>
    <tableColumn id="7" xr3:uid="{1FB1FE41-6220-4A17-BEF9-72A83F31E83A}" name="2021" dataCellStyle="Tabellltext"/>
    <tableColumn id="8" xr3:uid="{8A190643-229A-4542-8A93-8504803CC9EB}" name="2022" dataCellStyle="Tabellltext"/>
    <tableColumn id="9" xr3:uid="{7C05313A-C063-44DE-A230-1CF5F02D1003}" name="Förändring i förhållandetill befolkningen (%)* 2018-2022"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8A659B2-14FF-4715-B284-9BD44BA3A641}" name="Tabell103192021221015232425" displayName="Tabell103192021221015232425" ref="A4:V27" totalsRowShown="0" headerRowCellStyle="Tabell: rad- och kolumnrubrik" dataCellStyle="Tabellltext">
  <autoFilter ref="A4:V27"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2" xr3:uid="{81BAB301-5699-4DC9-86CE-9A1DE60A6D24}" name="Kvinnor och män" dataCellStyle="Tabellltext"/>
    <tableColumn id="5" xr3:uid="{E6D758EC-C9D7-4B05-BB29-DD9C7B0912A4}" name="Apotekare" dataDxfId="65" dataCellStyle="Tabellltext"/>
    <tableColumn id="6" xr3:uid="{457751E3-5989-4D26-9E42-B4E91F48D516}" name="Arbetsterapeut" dataDxfId="64" dataCellStyle="Tabellltext"/>
    <tableColumn id="7" xr3:uid="{BB003CD2-26F0-4443-AF84-D854D293A2E3}" name="Audionom" dataDxfId="63" dataCellStyle="Tabellltext"/>
    <tableColumn id="8" xr3:uid="{11F31430-94CE-4873-A428-D41D708D7CDA}" name="Biomedicinsk analytiker**" dataDxfId="62" dataCellStyle="Tabellltext"/>
    <tableColumn id="9" xr3:uid="{C2ECE52C-472B-47F3-B671-A3052162F0BB}" name="Barnmorska" dataDxfId="61" dataCellStyle="Tabellltext"/>
    <tableColumn id="18" xr3:uid="{880195D3-3A09-4DC4-B84F-D2B667F19759}" name="Dietist**" dataDxfId="60" dataCellStyle="Tabellltext"/>
    <tableColumn id="19" xr3:uid="{5D089DA4-004D-4334-A9C5-C58767827D29}" name="Fysioterapeut***" dataDxfId="59" dataCellStyle="Tabellltext"/>
    <tableColumn id="20" xr3:uid="{5B897203-6093-4281-B605-28753AD8F727}" name="Hälso- och sjukvårdskurator" dataDxfId="58" dataCellStyle="Tabellltext"/>
    <tableColumn id="21" xr3:uid="{E18C6F91-BCE3-47D9-A1CD-076FC7D5A3EB}" name="Kiropraktor" dataDxfId="57" dataCellStyle="Tabellltext"/>
    <tableColumn id="22" xr3:uid="{FBA4CBFB-E345-431E-8BA5-E39A45A1517A}" name="Logoped" dataDxfId="56" dataCellStyle="Tabellltext"/>
    <tableColumn id="23" xr3:uid="{263ECAC2-5472-4965-B455-8C1245CD26C3}" name="Läkare" dataDxfId="55" dataCellStyle="Tabellltext"/>
    <tableColumn id="24" xr3:uid="{C43BE2EA-C591-4EB8-9A9F-50A86B1815EC}" name="Naprapat" dataDxfId="54" dataCellStyle="Tabellltext"/>
    <tableColumn id="25" xr3:uid="{70049950-D746-40DE-9FC1-FEE24CAE5EF5}" name="Optiker" dataDxfId="53" dataCellStyle="Tabellltext"/>
    <tableColumn id="26" xr3:uid="{6060DDE4-840F-4F38-BE30-C765C6BB1FBD}" name="Ortopedingenjör**" dataDxfId="52" dataCellStyle="Tabellltext"/>
    <tableColumn id="27" xr3:uid="{C83876AD-BA67-4603-815F-C72163A5DED7}" name="Psykolog" dataDxfId="51" dataCellStyle="Tabellltext"/>
    <tableColumn id="28" xr3:uid="{85AAF689-AE17-4C4E-9E7E-B0D6791AB24F}" name="Receptarie" dataDxfId="50" dataCellStyle="Tabellltext"/>
    <tableColumn id="29" xr3:uid="{F00CD81B-FB7A-423A-AC11-212787B1C56E}" name="Röntgensjuksköterska**" dataDxfId="49" dataCellStyle="Tabellltext"/>
    <tableColumn id="30" xr3:uid="{86EF7559-4A5D-4636-9518-794CD075AB75}" name="Sjukhusfysiker" dataDxfId="48" dataCellStyle="Tabellltext"/>
    <tableColumn id="31" xr3:uid="{D9633ACC-020D-41CF-83CC-0122CCAB996D}" name="Sjuksköterska" dataDxfId="47" dataCellStyle="Tabellltext"/>
    <tableColumn id="32" xr3:uid="{17FAA970-F693-4B35-B9C0-1FDCD31CBF2D}" name="Tandhygienist" dataDxfId="46" dataCellStyle="Tabellltext"/>
    <tableColumn id="33" xr3:uid="{214C0AF8-6320-4711-A7AD-872B6258669B}" name="Tandläkare" dataDxfId="45"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9634F57-FCC5-4862-A383-EF79B81C1081}" name="Tabell10319202122101523242526" displayName="Tabell10319202122101523242526" ref="A4:V27" totalsRowShown="0" headerRowCellStyle="Tabell: rad- och kolumnrubrik" dataCellStyle="Tabellltext">
  <autoFilter ref="A4:V27"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2" xr3:uid="{17D6AA20-B540-4440-9447-833070E1A277}" name="Kvinnor" dataCellStyle="Tabellltext"/>
    <tableColumn id="5" xr3:uid="{DE3F76B1-22AA-4EA4-938D-34AB5CFEEB69}" name="Apotekare" dataDxfId="44" dataCellStyle="Tabellltext"/>
    <tableColumn id="6" xr3:uid="{5F0CF925-E682-4F4B-96DB-DAB2B651B36D}" name="Arbetsterapeut" dataDxfId="43" dataCellStyle="Tabellltext"/>
    <tableColumn id="7" xr3:uid="{E41B2200-FAA8-44E4-8978-9B5AF3ADF838}" name="Audionom" dataDxfId="42" dataCellStyle="Tabellltext"/>
    <tableColumn id="8" xr3:uid="{11775291-CED7-4489-B912-F2E022DD2C17}" name="Biomedicinsk analytiker**" dataDxfId="41" dataCellStyle="Tabellltext"/>
    <tableColumn id="9" xr3:uid="{8C7C7827-A6B7-4140-810F-EFBBFA0FBB6C}" name="Barnmorska" dataDxfId="40" dataCellStyle="Tabellltext"/>
    <tableColumn id="18" xr3:uid="{4BF256E9-314A-4133-BFE6-3EC505B26E2D}" name="Dietist**" dataDxfId="39" dataCellStyle="Tabellltext"/>
    <tableColumn id="19" xr3:uid="{CCFC92D7-3E16-4FF0-95D1-577DB94AA06A}" name="Fysioterapeut***" dataDxfId="38" dataCellStyle="Tabellltext"/>
    <tableColumn id="20" xr3:uid="{2E525AB1-65D0-4BA5-8A51-00A6378E7EDE}" name="Hälso- och sjukvårdskurator" dataDxfId="37" dataCellStyle="Tabellltext"/>
    <tableColumn id="21" xr3:uid="{9FE62D5C-01ED-48E7-B39B-26C747F2974F}" name="Kiropraktor" dataDxfId="36" dataCellStyle="Tabellltext"/>
    <tableColumn id="22" xr3:uid="{7CAFA92D-30F0-448C-A047-E1B3C2E076F7}" name="Logoped" dataDxfId="35" dataCellStyle="Tabellltext"/>
    <tableColumn id="23" xr3:uid="{888C7E46-0DD2-454C-9FD0-1A97AFFE0E41}" name="Läkare" dataDxfId="34" dataCellStyle="Tabellltext"/>
    <tableColumn id="24" xr3:uid="{77592F97-860C-444B-AF9A-3ECD0237EE02}" name="Naprapat" dataDxfId="33" dataCellStyle="Tabellltext"/>
    <tableColumn id="25" xr3:uid="{1E89024A-9395-4BCC-9C05-60BD313DFF7B}" name="Optiker" dataDxfId="32" dataCellStyle="Tabellltext"/>
    <tableColumn id="26" xr3:uid="{F85D4467-8699-4FC7-8867-66428E194926}" name="Ortopedingenjör**" dataDxfId="31" dataCellStyle="Tabellltext"/>
    <tableColumn id="27" xr3:uid="{C1AA19A3-0899-4658-B948-F706044115C2}" name="Psykolog" dataDxfId="30" dataCellStyle="Tabellltext"/>
    <tableColumn id="28" xr3:uid="{434FD4CD-C67B-4BD6-B1FA-88BC75148EBF}" name="Receptarie" dataDxfId="29" dataCellStyle="Tabellltext"/>
    <tableColumn id="29" xr3:uid="{5C6F52AC-2603-4C0B-B4B7-DA19DAE2CD8A}" name="Röntgensjuksköterska**" dataDxfId="28" dataCellStyle="Tabellltext"/>
    <tableColumn id="30" xr3:uid="{E7CCC691-ABE2-428B-A8C2-E091E216BC91}" name="Sjukhusfysiker" dataDxfId="27" dataCellStyle="Tabellltext"/>
    <tableColumn id="31" xr3:uid="{92C47C60-A38A-4975-A8D9-3143B25724A0}" name="Sjuksköterska" dataDxfId="26" dataCellStyle="Tabellltext"/>
    <tableColumn id="32" xr3:uid="{B3A79FE9-FF1B-4BB6-95C6-3ADC4F78133D}" name="Tandhygienist" dataDxfId="25" dataCellStyle="Tabellltext"/>
    <tableColumn id="33" xr3:uid="{658D7072-5EB6-4673-9B85-75E4B4068836}" name="Tandläkare" dataDxfId="24"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41D5495-162C-47A3-AF34-5F9B55CFE0EA}" name="Tabell1031920212210152324252627" displayName="Tabell1031920212210152324252627" ref="A4:V27" totalsRowShown="0" headerRowCellStyle="Tabell: rad- och kolumnrubrik" dataCellStyle="Tabellltext">
  <autoFilter ref="A4:V27" xr:uid="{C6B7E06D-36BD-4E33-80EF-8417E79088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2" xr3:uid="{2FBFC040-A0CD-49BB-9E76-6C6D7D13D8EE}" name="Män" dataDxfId="23" dataCellStyle="Tabellltext"/>
    <tableColumn id="5" xr3:uid="{6F910BE8-E223-4866-8D8A-A95D33BEDB61}" name="Apotekare" dataDxfId="22" dataCellStyle="Tabellltext"/>
    <tableColumn id="6" xr3:uid="{802A23CA-4FEB-4DF5-B083-9FB7C7DDA677}" name="Arbetsterapeut" dataDxfId="21" dataCellStyle="Tabellltext"/>
    <tableColumn id="7" xr3:uid="{29FF158F-D715-4DDB-A92F-742C20EBD3AC}" name="Audionom" dataDxfId="20" dataCellStyle="Tabellltext"/>
    <tableColumn id="8" xr3:uid="{C6E91B83-E5BC-4E01-AE1B-9CD53BE81A5B}" name="Biomedicinsk analytiker**" dataDxfId="19" dataCellStyle="Tabellltext"/>
    <tableColumn id="9" xr3:uid="{0ABD503C-13D5-4F77-87DB-AF69BEAD3A67}" name="Barnmorska" dataDxfId="18" dataCellStyle="Tabellltext"/>
    <tableColumn id="18" xr3:uid="{A2E41A41-9700-472D-8F38-319458D56FA8}" name="Dietist**" dataDxfId="17" dataCellStyle="Tabellltext"/>
    <tableColumn id="19" xr3:uid="{66C775C4-C644-47A6-A354-49B7C9FB5F40}" name="Fysioterapeut***" dataDxfId="16" dataCellStyle="Tabellltext"/>
    <tableColumn id="20" xr3:uid="{D9033648-9718-4054-9ED4-71ACBE4551CF}" name="Hälso- och sjukvårdskurator" dataDxfId="15" dataCellStyle="Tabellltext"/>
    <tableColumn id="21" xr3:uid="{AFF15E5B-7918-4F33-81D3-E236E26F6DF6}" name="Kiropraktor" dataDxfId="14" dataCellStyle="Tabellltext"/>
    <tableColumn id="22" xr3:uid="{DB5A3F99-CA7D-46E5-9EC9-F28F1406B529}" name="Logoped" dataDxfId="13" dataCellStyle="Tabellltext"/>
    <tableColumn id="23" xr3:uid="{721DC6C2-AA0E-4C20-8C46-1885C7E2F920}" name="Läkare" dataDxfId="12" dataCellStyle="Tabellltext"/>
    <tableColumn id="24" xr3:uid="{07A7D090-FDF1-4303-8BE0-830D322F52ED}" name="Naprapat" dataDxfId="11" dataCellStyle="Tabellltext"/>
    <tableColumn id="25" xr3:uid="{AF86AE55-FDB4-4145-B5F9-FBBE05D56A23}" name="Optiker" dataDxfId="10" dataCellStyle="Tabellltext"/>
    <tableColumn id="26" xr3:uid="{70467053-A3E4-4169-9E13-A2714E4A545D}" name="Ortopedingenjör**" dataDxfId="9" dataCellStyle="Tabellltext"/>
    <tableColumn id="27" xr3:uid="{30D6152C-FB43-4DAD-95C8-7DC857E0820E}" name="Psykolog" dataDxfId="8" dataCellStyle="Tabellltext"/>
    <tableColumn id="28" xr3:uid="{DB6999E7-456F-4BF8-BA00-3EDA9B927DB3}" name="Receptarie" dataDxfId="7" dataCellStyle="Tabellltext"/>
    <tableColumn id="29" xr3:uid="{04F9A2AC-7D4A-474E-ADCA-686A20F57BDB}" name="Röntgensjuksköterska**" dataDxfId="6" dataCellStyle="Tabellltext"/>
    <tableColumn id="30" xr3:uid="{586A4A84-BA79-4495-841F-5B0CF63761C7}" name="Sjukhusfysiker" dataDxfId="5" dataCellStyle="Tabellltext"/>
    <tableColumn id="31" xr3:uid="{622A3280-AE92-45C0-A5F1-95C9C0E620FB}" name="Sjuksköterska" dataDxfId="4" dataCellStyle="Tabellltext"/>
    <tableColumn id="32" xr3:uid="{44640AD4-A311-4143-B024-F98D52C0A42C}" name="Tandhygienist" dataDxfId="3" dataCellStyle="Tabellltext"/>
    <tableColumn id="33" xr3:uid="{BB735A66-BBE2-4FDE-AF80-8B436D314902}" name="Tandläkare" dataDxfId="2"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6590962-8D2C-4C63-A97D-DE2D3941CE4D}" name="Tabell28" displayName="Tabell28" ref="A2:B134" totalsRowShown="0">
  <autoFilter ref="A2:B134" xr:uid="{2899EE06-7E96-4070-9F19-4745EB8E26BF}"/>
  <tableColumns count="2">
    <tableColumn id="1" xr3:uid="{9E0CD560-C572-4735-AEC7-E405B37187EB}" name="Bilaga. Innehållet i de näringsgrenar som presenteras i rapporten." dataDxfId="1"/>
    <tableColumn id="2" xr3:uid="{C19185FE-53C3-4B12-A6C3-54CFC5022122}" name="Appendix. Detailed list of contents in the industrial branch codes used in the report" dataDxfId="0"/>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555A14-E2FA-436E-972C-6FB576106062}" name="Tabell103" displayName="Tabell103" ref="A4:J73" totalsRowShown="0" headerRowCellStyle="Tabell: rad- och kolumnrubrik" dataCellStyle="Tabellltext">
  <autoFilter ref="A4:J73" xr:uid="{2127FBD1-2814-4779-BC84-1D8441973A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ECEA99D-5272-4A3E-8211-99F421B47D56}" name="Legitimation" dataCellStyle="Tabellltext"/>
    <tableColumn id="2" xr3:uid="{CB7EE006-EB9A-442F-A33D-31042BF81A30}" name="Sverige" dataCellStyle="Tabellltext"/>
    <tableColumn id="3" xr3:uid="{2DB0C2E9-4E27-4FB7-93E5-71125D13D7BC}" name="EU28/EES+Schweiz, exkl Sverige" dataCellStyle="Tabellltext"/>
    <tableColumn id="4" xr3:uid="{8F4466AA-3738-47B3-81A7-5896F8109550}" name="Polen" dataCellStyle="Tabellltext"/>
    <tableColumn id="5" xr3:uid="{83A338F6-FA7F-4009-9231-5B31A4877214}" name="Finland" dataCellStyle="Tabellltext"/>
    <tableColumn id="6" xr3:uid="{FD08FD17-C247-4A6F-969D-0F55A015C232}" name="Danmark" dataCellStyle="Tabellltext"/>
    <tableColumn id="7" xr3:uid="{C7F690D8-D00B-467C-9D57-731B842C109B}" name="Rumänien" dataCellStyle="Tabellltext"/>
    <tableColumn id="8" xr3:uid="{014929E7-1528-4D0F-AABD-CFE8013B9D16}" name="Norge" dataCellStyle="Tabellltext"/>
    <tableColumn id="9" xr3:uid="{A34919F9-BAD2-4ED5-889D-60ACDBBABD15}" name="Tredje land" dataCellStyle="Tabellltext"/>
    <tableColumn id="10" xr3:uid="{D8DCFA60-BDC9-46A6-94A6-9BE6423FC825}" name="Totalt **"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3781C0-1E51-46D7-8F06-C3582F95BAB0}" name="Tabell1034" displayName="Tabell1034" ref="A4:P31" totalsRowShown="0" headerRowCellStyle="Tabell: rad- och kolumnrubrik" dataCellStyle="Tabellltext">
  <autoFilter ref="A4:P31" xr:uid="{E528952A-ECC7-4CC0-BCBF-6215D0C5318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6">
    <tableColumn id="1" xr3:uid="{135172AE-73BC-464D-B430-34DEAF5D9501}" name="Legitimation" dataCellStyle="Tabellltext"/>
    <tableColumn id="2" xr3:uid="{52EFFA3F-3AAA-4514-881C-1EB2BDCC41C9}" name="Sverige 2019" dataCellStyle="Tabellltext"/>
    <tableColumn id="3" xr3:uid="{70F1E70F-D79F-472D-B63C-20E53EF4E94C}" name="EU27/EES+Schweiz och Storbrittanien, exkl Sverige 2019" dataCellStyle="Tabellltext"/>
    <tableColumn id="4" xr3:uid="{560F9ADD-4239-4059-8DA7-0C0093B1D0D1}" name="Tredje land 2019" dataCellStyle="Tabellltext"/>
    <tableColumn id="5" xr3:uid="{4B4C63EF-C23F-4A8C-AB66-94BC781CEEE8}" name="Sverige 2020" dataCellStyle="Tabellltext"/>
    <tableColumn id="6" xr3:uid="{F21C339F-0FD1-4CD9-91AE-09FC0FEEF513}" name="EU27/EES+Schweiz, exkl Sverige 2020" dataCellStyle="Tabellltext"/>
    <tableColumn id="7" xr3:uid="{88D989E8-942A-4559-9AFD-21D61255C9C5}" name="Tredje land 2020" dataCellStyle="Tabellltext"/>
    <tableColumn id="8" xr3:uid="{8FA2CCF5-0772-4981-AEB7-9F51CD66BB88}" name="Sverige 2021" dataCellStyle="Tabellltext"/>
    <tableColumn id="9" xr3:uid="{AE8C16E7-BF1B-4E48-BC04-C5181E672007}" name="EU27/EES+Schweiz, exkl Sverige 2021" dataCellStyle="Tabellltext"/>
    <tableColumn id="10" xr3:uid="{5C687AAD-164A-4DC8-B799-6C86BC9D74E1}" name="Tredje land 2021" dataCellStyle="Tabellltext"/>
    <tableColumn id="11" xr3:uid="{4045B10E-AA45-4928-AB77-944086BF1B96}" name="Sverige 2022" dataCellStyle="Tabellltext"/>
    <tableColumn id="12" xr3:uid="{1F8ECF18-9709-4310-8BE8-B73A82A18A8F}" name="EU27/EES+Schweiz, exkl Sverige 2022" dataCellStyle="Tabellltext"/>
    <tableColumn id="13" xr3:uid="{0378B908-4EF5-44E6-94E0-459BE47D17B0}" name="Tredje land 2022" dataCellStyle="Tabellltext"/>
    <tableColumn id="14" xr3:uid="{B5CF9F70-D924-401A-8A3F-C64094456A8C}" name="Sverige 2023" dataCellStyle="Tabellltext"/>
    <tableColumn id="15" xr3:uid="{ACE7E6AF-74C6-47D6-9F7D-CCFFB0EB2182}" name="EU27/EES+Schweiz, exkl Sverige 2023" dataCellStyle="Tabellltext"/>
    <tableColumn id="16" xr3:uid="{14A4A707-AA1F-4349-80F2-A30862556312}" name="Tredje Land 2023"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C491D95-4FBA-4B9B-A140-23D1ADFB0CE2}" name="Tabell10346" displayName="Tabell10346" ref="A4:K97" totalsRowShown="0" headerRowCellStyle="Tabell: rad- och kolumnrubrik" dataCellStyle="Tabellltext">
  <autoFilter ref="A4:K97" xr:uid="{3077B7AA-10E3-4F8C-9E0A-8EC74790FF1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9D252DB7-5E28-4C22-B421-C5421E46C5F4}" name="Specialitet" dataCellStyle="Tabellltext"/>
    <tableColumn id="2" xr3:uid="{DFCE543B-AE93-4D77-B8FC-E55C969ECBC3}" name="2019" dataCellStyle="Tabellltext"/>
    <tableColumn id="3" xr3:uid="{C5F9CBF4-579B-4F8E-BECC-7CA6A30C83CE}" name="Därav &lt;65 år 2019" dataCellStyle="Tabellltext"/>
    <tableColumn id="4" xr3:uid="{6DD63E3C-7657-416E-A99B-05DC9DD8964E}" name="2020" dataCellStyle="Tabellltext"/>
    <tableColumn id="5" xr3:uid="{91A63F77-765E-433E-9C01-A18F58BDB1CC}" name="Därav &lt;65 år 2020" dataCellStyle="Tabellltext"/>
    <tableColumn id="6" xr3:uid="{5ADD3CA8-BF32-4EC5-8D6C-C776811E962A}" name="2021" dataCellStyle="Tabellltext"/>
    <tableColumn id="7" xr3:uid="{6AFC6686-D9D1-458B-9CE8-65C8CAB89844}" name="Därav &lt;65 år 2021" dataCellStyle="Tabellltext"/>
    <tableColumn id="8" xr3:uid="{F4CF2864-F9B9-4BAA-8682-F533CFB08F0E}" name="2022" dataCellStyle="Tabellltext"/>
    <tableColumn id="9" xr3:uid="{3EF81C20-C262-4E0D-93E4-5325DF7F7927}" name="Därav &lt;65 år 2022" dataCellStyle="Tabellltext"/>
    <tableColumn id="10" xr3:uid="{08667FC3-7877-4926-865A-F4D8BD95146D}" name="2023" dataCellStyle="Tabellltext"/>
    <tableColumn id="11" xr3:uid="{E72FC660-6460-4136-8EC0-887D54E745C7}" name="Därav &lt;65 år 2023" dataDxfId="102"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ED794ED-2E6B-4110-BEFD-AABF27565F7C}" name="Tabell103467" displayName="Tabell103467" ref="A4:K97" totalsRowShown="0" headerRowCellStyle="Tabell: rad- och kolumnrubrik" dataCellStyle="Tabellltext">
  <autoFilter ref="A4:K97" xr:uid="{594DCDB0-00B9-45C2-BB64-BC7DE496F2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1E809142-2352-45E7-B67A-9B0E8F608D88}" name="Specialitet" dataCellStyle="Tabellltext"/>
    <tableColumn id="2" xr3:uid="{4EE3E92D-43D9-4798-82C7-63A3A4021B6F}" name="2019" dataCellStyle="Tabellltext"/>
    <tableColumn id="3" xr3:uid="{564F0B59-EF87-4CB4-8D98-DE2CBDC69BC9}" name="Därav &lt;65 år 2019" dataCellStyle="Tabellltext"/>
    <tableColumn id="4" xr3:uid="{900B6545-E2E2-4D4A-9EF8-93343738FDC5}" name="2020" dataCellStyle="Tabellltext"/>
    <tableColumn id="5" xr3:uid="{CD0B9060-E461-4D7D-AEB3-4416C276C779}" name="Därav &lt;65 år 2020" dataCellStyle="Tabellltext"/>
    <tableColumn id="6" xr3:uid="{E6831E58-3A04-40E3-B0E5-0C2D4F6D60A4}" name="2021" dataCellStyle="Tabellltext"/>
    <tableColumn id="7" xr3:uid="{27067F4E-9B8E-4844-9BF1-604F18BB762C}" name="Därav &lt;65 år 2021" dataCellStyle="Tabellltext"/>
    <tableColumn id="8" xr3:uid="{C8866F24-052E-42AB-A6BE-090E2ABC1863}" name="2022" dataCellStyle="Tabellltext"/>
    <tableColumn id="9" xr3:uid="{67BCBD49-32F0-4312-9E6A-30C679B23055}" name="Därav &lt;65 år 2022" dataCellStyle="Tabellltext"/>
    <tableColumn id="10" xr3:uid="{9CB31ACB-2AC7-4332-BBCA-D0EC166439B4}" name="2023" dataCellStyle="Tabellltext"/>
    <tableColumn id="11" xr3:uid="{58BA3432-C904-4168-A57D-EA2F1658C684}" name="Därav &lt;65 år 2023"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4897A24-8200-4794-896F-AEF34AD4A3A5}" name="Tabell1034678" displayName="Tabell1034678" ref="A4:K97" totalsRowShown="0" headerRowCellStyle="Tabell: rad- och kolumnrubrik" dataCellStyle="Tabellltext">
  <autoFilter ref="A4:K97" xr:uid="{BCBA6974-CDE8-4250-93B9-33B858BE2CC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F427C7D9-30F7-4C25-B5F6-82AF44B43221}" name="Specialitet" dataCellStyle="Tabellltext"/>
    <tableColumn id="2" xr3:uid="{090AB4F9-E734-4FB2-9BA9-4229B61FFD8B}" name="2019" dataCellStyle="Tabellltext"/>
    <tableColumn id="3" xr3:uid="{9A3A3B31-18CE-4615-99C7-544278A7EDC3}" name="Därav &lt;65 år 2019" dataCellStyle="Tabellltext"/>
    <tableColumn id="4" xr3:uid="{E35BF917-20C2-42F2-8A86-BB924EEF74AA}" name="2020" dataCellStyle="Tabellltext"/>
    <tableColumn id="5" xr3:uid="{C588B946-73C0-4BD6-A88E-466BD64A66CD}" name="Därav &lt;65 år 2020" dataCellStyle="Tabellltext"/>
    <tableColumn id="6" xr3:uid="{887374D6-7A5C-4376-9D82-0D3B3FB6D209}" name="2021" dataCellStyle="Tabellltext"/>
    <tableColumn id="7" xr3:uid="{1FB82397-EF46-4338-80DE-8452A4A4E3DE}" name="Därav &lt;65 år 2021" dataCellStyle="Tabellltext"/>
    <tableColumn id="8" xr3:uid="{F95F1DF5-3871-4046-9D16-F309EA405B5D}" name="2022" dataCellStyle="Tabellltext"/>
    <tableColumn id="9" xr3:uid="{DF0C46B2-C0BB-483D-BEEF-5A9E9D3013C6}" name="Därav &lt;65 år 2022" dataCellStyle="Tabellltext"/>
    <tableColumn id="10" xr3:uid="{195BE668-7DA2-4B18-8F25-2928C3B19F83}" name="2023" dataCellStyle="Tabellltext"/>
    <tableColumn id="11" xr3:uid="{0C7CAC12-CAE6-4983-9DE4-8CB513E6DD9B}" name="Därav &lt;65 år 2023"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99DC7CC-C6DE-4D17-92A9-EFAAE21D3A64}" name="Tabell10346789" displayName="Tabell10346789" ref="A4:E94" totalsRowShown="0" headerRowCellStyle="Tabell: rad- och kolumnrubrik" dataCellStyle="Tabellltext">
  <autoFilter ref="A4:E94" xr:uid="{2A1DBFB5-245D-467C-8AD4-0C11B0574EBC}">
    <filterColumn colId="0" hiddenButton="1"/>
    <filterColumn colId="1" hiddenButton="1"/>
    <filterColumn colId="2" hiddenButton="1"/>
    <filterColumn colId="3" hiddenButton="1"/>
    <filterColumn colId="4" hiddenButton="1"/>
  </autoFilter>
  <tableColumns count="5">
    <tableColumn id="1" xr3:uid="{0FF0BB55-C342-4DD4-B7C2-EA35D9BB8F8F}" name="Specialitet" dataCellStyle="Tabellltext"/>
    <tableColumn id="2" xr3:uid="{F9D8BCB1-7284-4E03-AC1A-ACBA07F90998}" name="Kvinnor" dataCellStyle="Tabellltext"/>
    <tableColumn id="3" xr3:uid="{12F48D09-27DC-4328-A4A8-FA137CE7849E}" name="Män" dataCellStyle="Tabellltext"/>
    <tableColumn id="4" xr3:uid="{4620FDDB-CAD2-4BBE-B768-AAED43907246}" name="Totalt" dataCellStyle="Tabellltext"/>
    <tableColumn id="5" xr3:uid="{997F48F5-3DC2-412B-A61E-5C43C4A81944}" name="Därav antal personer med enbart ett specialistbevis"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DC4B971-FA9E-4D8B-900F-B6897F24BD17}" name="Tabell1034678912" displayName="Tabell1034678912" ref="A4:V31" totalsRowShown="0" headerRowCellStyle="Tabell: rad- och kolumnrubrik" dataCellStyle="Tabellltext">
  <autoFilter ref="A4:V31" xr:uid="{660FEFA5-278E-4FBF-88CE-AE555DE865E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9A3E6490-F1E1-4070-96A1-112B84F8D8CF}" name="Kvinnor och män*" dataCellStyle="Tabellltext"/>
    <tableColumn id="2" xr3:uid="{EC354620-F3D4-4097-B74E-0BE541C80F91}" name="Apotekare" dataDxfId="101" dataCellStyle="Tabellltext"/>
    <tableColumn id="3" xr3:uid="{D128737E-4BD6-4C84-89CB-F37692CD0E6B}" name="Arbetsterapeut" dataDxfId="100" dataCellStyle="Tabellltext"/>
    <tableColumn id="4" xr3:uid="{A8E10394-CEA0-4609-87BC-F9DC4062E3D2}" name="Audionom**" dataDxfId="99" dataCellStyle="Tabellltext"/>
    <tableColumn id="5" xr3:uid="{D18DBCB1-4965-480D-9D27-50FF290D7D13}" name="Barnmorska" dataDxfId="98" dataCellStyle="Tabellltext"/>
    <tableColumn id="14" xr3:uid="{D908214A-B52F-4311-A06A-DC61DFBD037D}" name="Biomedicinsk_x000a_analytiker**" dataDxfId="97" dataCellStyle="Tabellltext"/>
    <tableColumn id="15" xr3:uid="{F6045A7D-B373-4E59-9E39-57AE40965FA5}" name="Dietist**" dataDxfId="96" dataCellStyle="Tabellltext"/>
    <tableColumn id="16" xr3:uid="{C6396E1F-5CCF-4DCD-AD88-5D8CD05CFE8E}" name="Fysioterapeut***" dataCellStyle="Tabellltext"/>
    <tableColumn id="17" xr3:uid="{E196DDC5-98EC-4E15-8E5E-7C823A7E537B}" name="Hälso- och_x000a_sjukvårdskurator**" dataCellStyle="Tabellltext"/>
    <tableColumn id="18" xr3:uid="{862F4906-4B7E-4CDC-A91F-B79AD8CDF092}" name="Kiropraktor" dataCellStyle="Tabellltext"/>
    <tableColumn id="19" xr3:uid="{37511185-AF29-4681-BDCB-F6969CA7D4B7}" name="Logoped" dataCellStyle="Tabellltext"/>
    <tableColumn id="20" xr3:uid="{441C8F7B-8AA6-4C98-BE2E-AC2112AE168F}" name="Läkare" dataCellStyle="Tabellltext"/>
    <tableColumn id="21" xr3:uid="{CDFC89B2-11B8-4070-9CEE-C8F5B935E22E}" name="Naprapat" dataCellStyle="Tabellltext"/>
    <tableColumn id="22" xr3:uid="{E2C08050-F0ED-44D3-AF73-1FB8F817B179}" name="Optiker" dataCellStyle="Tabellltext"/>
    <tableColumn id="23" xr3:uid="{8E056C36-51D2-4846-BEFA-26F50FB69AF0}" name="Ortopedingenjör**" dataCellStyle="Tabellltext"/>
    <tableColumn id="24" xr3:uid="{C5E8304F-1315-4B58-AA0E-E0D5E97A6302}" name="Psykolog" dataCellStyle="Tabellltext"/>
    <tableColumn id="25" xr3:uid="{D2733DF8-DFDD-4AF6-BA7E-10E7A33DCDE0}" name="Receptarie" dataCellStyle="Tabellltext"/>
    <tableColumn id="26" xr3:uid="{65A28D7E-3634-4DFB-8DFC-8D96CE393CD9}" name="Röntgensjuksköterska**" dataCellStyle="Tabellltext"/>
    <tableColumn id="27" xr3:uid="{D2FCA6AB-7025-422F-AA91-BD564E52F848}" name="Sjukhusfysiker" dataCellStyle="Tabellltext"/>
    <tableColumn id="28" xr3:uid="{BBCBCF64-94FF-4606-B9D3-7F4942EDC4B1}" name="Sjuksköterska" dataCellStyle="Tabellltext"/>
    <tableColumn id="29" xr3:uid="{ACCAD96B-7652-4415-BB85-C38D152B9D3B}" name="Tandhygienist" dataCellStyle="Tabellltext"/>
    <tableColumn id="30" xr3:uid="{4DF917DD-D2AE-4C66-B2F6-B9D3BE4BF1BE}" name="Tandläkare"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kael.ohlin@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hyperlink" Target="https://www.scb.se/en/documentation/classifications-and-standards/swedish-standard-industrial-classification-sni/" TargetMode="External"/><Relationship Id="rId1" Type="http://schemas.openxmlformats.org/officeDocument/2006/relationships/hyperlink" Target="https://www.scb.se/dokumentation/klassifikationer-och-standarder/standard-for-svensk-naringsgrensindelning-sni/" TargetMode="External"/><Relationship Id="rId4" Type="http://schemas.openxmlformats.org/officeDocument/2006/relationships/table" Target="../tables/table2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tabSelected="1" zoomScaleNormal="100" workbookViewId="0"/>
  </sheetViews>
  <sheetFormatPr defaultColWidth="9.296875" defaultRowHeight="13.5" customHeight="1"/>
  <cols>
    <col min="1" max="1" width="29.5" style="3" customWidth="1"/>
    <col min="2" max="2" width="23" style="3" customWidth="1"/>
    <col min="3" max="3" width="13.5" style="3" customWidth="1"/>
    <col min="4" max="4" width="20.5" style="3" bestFit="1" customWidth="1"/>
    <col min="5" max="16" width="8.19921875" style="3" customWidth="1"/>
    <col min="17" max="16384" width="9.296875" style="3"/>
  </cols>
  <sheetData>
    <row r="1" spans="1:18" ht="46.9" customHeight="1">
      <c r="A1" s="57" t="s">
        <v>20</v>
      </c>
    </row>
    <row r="2" spans="1:18" ht="17.25" customHeight="1">
      <c r="A2" s="34" t="s">
        <v>373</v>
      </c>
      <c r="B2" s="35"/>
      <c r="C2" s="4"/>
      <c r="D2" s="4"/>
      <c r="E2" s="4"/>
      <c r="F2" s="4"/>
      <c r="G2" s="4"/>
      <c r="H2" s="4"/>
      <c r="I2" s="4"/>
      <c r="J2" s="4"/>
      <c r="K2" s="5"/>
    </row>
    <row r="3" spans="1:18" ht="17.25" customHeight="1">
      <c r="A3" s="26" t="s">
        <v>374</v>
      </c>
      <c r="B3" s="35"/>
      <c r="C3" s="6"/>
      <c r="D3" s="6"/>
      <c r="E3" s="6"/>
      <c r="F3" s="6"/>
      <c r="G3" s="7"/>
      <c r="H3" s="7"/>
      <c r="I3" s="4"/>
      <c r="J3" s="4"/>
      <c r="K3" s="5"/>
    </row>
    <row r="4" spans="1:18" ht="17.25" customHeight="1">
      <c r="A4" s="36" t="s">
        <v>379</v>
      </c>
      <c r="B4" s="35"/>
      <c r="C4" s="6"/>
      <c r="D4" s="6"/>
      <c r="E4" s="6"/>
      <c r="F4" s="8"/>
      <c r="G4" s="7"/>
      <c r="H4" s="7"/>
      <c r="I4" s="4"/>
      <c r="J4" s="4"/>
      <c r="K4" s="5"/>
    </row>
    <row r="5" spans="1:18" ht="15">
      <c r="A5" s="38" t="s">
        <v>0</v>
      </c>
      <c r="B5" s="64" t="s">
        <v>1078</v>
      </c>
      <c r="D5" s="10"/>
      <c r="E5" s="9"/>
      <c r="F5" s="9"/>
      <c r="G5" s="11"/>
      <c r="H5" s="11"/>
      <c r="I5" s="11"/>
      <c r="J5" s="4"/>
      <c r="K5" s="5"/>
    </row>
    <row r="6" spans="1:18" ht="15">
      <c r="A6" s="38" t="s">
        <v>1079</v>
      </c>
      <c r="B6" s="64" t="s">
        <v>1080</v>
      </c>
      <c r="D6" s="10"/>
      <c r="E6" s="11"/>
      <c r="F6" s="11"/>
      <c r="G6" s="11"/>
      <c r="H6" s="11"/>
      <c r="I6" s="11"/>
      <c r="J6" s="7"/>
      <c r="K6" s="7"/>
    </row>
    <row r="7" spans="1:18" ht="15">
      <c r="A7" s="38" t="s">
        <v>1</v>
      </c>
      <c r="B7" s="173">
        <v>45547</v>
      </c>
      <c r="D7" s="10"/>
      <c r="E7" s="9"/>
      <c r="F7" s="9"/>
      <c r="G7" s="13"/>
      <c r="H7" s="11"/>
      <c r="I7" s="11"/>
      <c r="J7" s="4"/>
      <c r="K7" s="5"/>
      <c r="L7" s="5"/>
      <c r="M7" s="5"/>
      <c r="N7" s="5"/>
      <c r="O7" s="5"/>
      <c r="P7" s="5"/>
      <c r="Q7" s="5"/>
      <c r="R7" s="5"/>
    </row>
    <row r="8" spans="1:18" ht="15">
      <c r="A8" s="55" t="s">
        <v>17</v>
      </c>
      <c r="B8" s="64" t="s">
        <v>16</v>
      </c>
      <c r="D8" s="10"/>
      <c r="E8" s="11"/>
      <c r="F8" s="11"/>
      <c r="G8" s="13"/>
      <c r="H8" s="11"/>
      <c r="I8" s="11"/>
      <c r="J8" s="7"/>
      <c r="K8" s="7"/>
      <c r="L8" s="7"/>
      <c r="M8" s="7"/>
      <c r="N8" s="7"/>
      <c r="O8" s="7"/>
      <c r="P8" s="7"/>
      <c r="Q8" s="7"/>
      <c r="R8" s="7"/>
    </row>
    <row r="9" spans="1:18" ht="15">
      <c r="A9" s="38" t="s">
        <v>4</v>
      </c>
      <c r="B9" s="40" t="s">
        <v>375</v>
      </c>
      <c r="D9" s="14"/>
      <c r="E9" s="14"/>
      <c r="F9" s="16"/>
      <c r="G9" s="17"/>
      <c r="H9" s="17"/>
      <c r="I9" s="17"/>
      <c r="J9" s="4"/>
      <c r="K9" s="5"/>
      <c r="L9" s="5"/>
      <c r="M9" s="5"/>
      <c r="N9" s="5"/>
      <c r="O9" s="5"/>
      <c r="P9" s="5"/>
      <c r="Q9" s="5"/>
      <c r="R9" s="5"/>
    </row>
    <row r="10" spans="1:18" ht="15">
      <c r="A10" s="38" t="s">
        <v>13</v>
      </c>
      <c r="B10" s="27"/>
      <c r="C10" s="15"/>
      <c r="D10" s="14"/>
      <c r="E10" s="14"/>
      <c r="F10" s="16"/>
      <c r="G10" s="17"/>
      <c r="H10" s="17"/>
      <c r="I10" s="17"/>
      <c r="J10" s="4"/>
      <c r="K10" s="5"/>
      <c r="L10" s="5"/>
      <c r="M10" s="5"/>
      <c r="N10" s="5"/>
      <c r="O10" s="5"/>
      <c r="P10" s="5"/>
      <c r="Q10" s="5"/>
      <c r="R10" s="5"/>
    </row>
    <row r="11" spans="1:18" ht="13.5" customHeight="1">
      <c r="A11" s="27" t="s">
        <v>5</v>
      </c>
      <c r="B11" s="64" t="s">
        <v>376</v>
      </c>
      <c r="C11" s="9"/>
      <c r="E11" s="4"/>
      <c r="F11" s="4"/>
      <c r="H11" s="11"/>
      <c r="I11" s="11"/>
      <c r="J11" s="4"/>
      <c r="K11" s="5"/>
      <c r="L11" s="9"/>
      <c r="M11" s="9"/>
      <c r="N11" s="9"/>
      <c r="O11" s="9"/>
      <c r="P11" s="5"/>
      <c r="Q11" s="5"/>
      <c r="R11" s="5"/>
    </row>
    <row r="12" spans="1:18" ht="13.5" customHeight="1">
      <c r="A12" s="27" t="s">
        <v>6</v>
      </c>
      <c r="B12" s="27" t="s">
        <v>1046</v>
      </c>
      <c r="E12" s="9"/>
      <c r="F12" s="11"/>
      <c r="G12" s="11"/>
      <c r="H12" s="11"/>
      <c r="I12" s="11"/>
      <c r="J12" s="4"/>
      <c r="K12" s="9"/>
      <c r="L12" s="9"/>
      <c r="M12" s="9"/>
      <c r="N12" s="9"/>
      <c r="O12" s="9"/>
      <c r="P12" s="5"/>
      <c r="Q12" s="5"/>
      <c r="R12" s="5"/>
    </row>
    <row r="13" spans="1:18" ht="13.5" customHeight="1">
      <c r="A13" s="27" t="s">
        <v>7</v>
      </c>
      <c r="B13" s="40" t="s">
        <v>1045</v>
      </c>
      <c r="E13" s="9"/>
      <c r="F13" s="11"/>
      <c r="G13" s="11"/>
      <c r="H13" s="11"/>
      <c r="I13" s="11"/>
      <c r="J13" s="4"/>
      <c r="K13" s="9"/>
      <c r="L13" s="9"/>
      <c r="M13" s="9"/>
      <c r="N13" s="9"/>
      <c r="O13" s="9"/>
      <c r="P13" s="5"/>
      <c r="Q13" s="5"/>
      <c r="R13" s="5"/>
    </row>
    <row r="14" spans="1:18" ht="15">
      <c r="A14" s="27" t="s">
        <v>2</v>
      </c>
      <c r="B14" s="37"/>
      <c r="E14" s="11"/>
      <c r="F14" s="11"/>
      <c r="G14" s="11"/>
      <c r="H14" s="11"/>
      <c r="I14" s="11"/>
      <c r="J14" s="4"/>
      <c r="K14" s="9"/>
      <c r="L14" s="5"/>
      <c r="M14" s="5"/>
      <c r="N14" s="5"/>
      <c r="O14" s="5"/>
      <c r="P14" s="5"/>
      <c r="Q14" s="5"/>
      <c r="R14" s="5"/>
    </row>
    <row r="15" spans="1:18" ht="13.5" customHeight="1">
      <c r="A15" s="27" t="s">
        <v>3</v>
      </c>
      <c r="B15" s="37"/>
      <c r="C15" s="9"/>
      <c r="E15" s="4"/>
      <c r="F15" s="4"/>
      <c r="H15" s="11"/>
      <c r="I15" s="9"/>
      <c r="J15" s="5"/>
      <c r="K15" s="5"/>
      <c r="L15" s="5"/>
      <c r="M15" s="5"/>
      <c r="N15" s="5"/>
      <c r="O15" s="5"/>
      <c r="P15" s="5"/>
      <c r="Q15" s="5"/>
      <c r="R15" s="5"/>
    </row>
    <row r="16" spans="1:18" ht="13.5" customHeight="1">
      <c r="A16" s="9"/>
      <c r="B16" s="9"/>
      <c r="E16" s="9"/>
      <c r="F16" s="11"/>
      <c r="G16" s="11"/>
      <c r="H16" s="11"/>
      <c r="I16" s="9"/>
      <c r="J16" s="5"/>
      <c r="K16" s="5"/>
    </row>
    <row r="17" spans="1:11" ht="13.5" customHeight="1">
      <c r="A17" s="9"/>
      <c r="B17" s="9"/>
      <c r="E17" s="9"/>
      <c r="F17" s="11"/>
      <c r="G17" s="11"/>
      <c r="H17" s="11"/>
      <c r="I17" s="9"/>
      <c r="J17" s="5"/>
      <c r="K17" s="5"/>
    </row>
    <row r="18" spans="1:11" ht="15">
      <c r="A18" s="12"/>
      <c r="B18" s="12"/>
      <c r="C18" s="9"/>
      <c r="D18" s="9"/>
      <c r="E18" s="9"/>
      <c r="F18" s="9"/>
      <c r="G18" s="9"/>
      <c r="H18" s="9"/>
      <c r="I18" s="9"/>
      <c r="J18" s="5"/>
      <c r="K18" s="5"/>
    </row>
    <row r="19" spans="1:11" ht="13.5" customHeight="1">
      <c r="A19" s="12"/>
      <c r="B19" s="12"/>
      <c r="C19" s="9"/>
      <c r="D19" s="9"/>
      <c r="E19" s="9"/>
      <c r="F19" s="9"/>
      <c r="G19" s="9"/>
      <c r="H19" s="9"/>
      <c r="I19" s="9"/>
      <c r="J19" s="5"/>
      <c r="K19" s="5"/>
    </row>
    <row r="20" spans="1:11" ht="13.5" customHeight="1">
      <c r="A20" s="12"/>
      <c r="B20" s="12"/>
      <c r="C20" s="9"/>
      <c r="D20" s="9"/>
      <c r="E20" s="9"/>
      <c r="F20" s="9"/>
      <c r="G20" s="9"/>
      <c r="H20" s="9"/>
      <c r="I20" s="9"/>
      <c r="J20" s="5"/>
      <c r="K20" s="5"/>
    </row>
    <row r="21" spans="1:11" ht="13.5" customHeight="1">
      <c r="A21" s="12"/>
      <c r="B21" s="12"/>
      <c r="C21" s="9"/>
      <c r="D21" s="9"/>
      <c r="E21" s="9"/>
      <c r="F21" s="9"/>
      <c r="G21" s="9"/>
      <c r="H21" s="9"/>
      <c r="I21" s="9"/>
      <c r="J21" s="5"/>
      <c r="K21" s="5"/>
    </row>
    <row r="22" spans="1:11" ht="13.5" customHeight="1">
      <c r="A22" s="12"/>
      <c r="B22" s="12"/>
      <c r="C22" s="12"/>
      <c r="D22" s="12"/>
      <c r="E22" s="12"/>
      <c r="F22" s="12"/>
      <c r="G22" s="12"/>
      <c r="H22" s="12"/>
      <c r="I22" s="12"/>
    </row>
    <row r="23" spans="1:11" ht="13.5" customHeight="1">
      <c r="A23" s="12"/>
      <c r="B23" s="12"/>
      <c r="C23" s="12"/>
      <c r="D23" s="12"/>
      <c r="E23" s="12"/>
      <c r="F23" s="12"/>
      <c r="G23" s="12"/>
      <c r="H23" s="12"/>
      <c r="I23" s="12"/>
    </row>
    <row r="24" spans="1:11" ht="13.5" customHeight="1">
      <c r="A24" s="12"/>
      <c r="B24" s="12"/>
      <c r="C24" s="12"/>
      <c r="D24" s="12"/>
      <c r="E24" s="12"/>
      <c r="F24" s="12"/>
      <c r="G24" s="12"/>
      <c r="H24" s="12"/>
      <c r="I24" s="12"/>
    </row>
    <row r="25" spans="1:11" ht="13.5" customHeight="1">
      <c r="C25" s="12"/>
      <c r="D25" s="12"/>
      <c r="E25" s="12"/>
      <c r="F25" s="12"/>
      <c r="G25" s="12"/>
      <c r="H25" s="12"/>
      <c r="I25" s="12"/>
    </row>
    <row r="26" spans="1:11" ht="13.5" customHeight="1">
      <c r="C26" s="12"/>
      <c r="D26" s="12"/>
      <c r="E26" s="12"/>
      <c r="F26" s="12"/>
      <c r="G26" s="12"/>
      <c r="H26" s="12"/>
      <c r="I26" s="12"/>
    </row>
    <row r="27" spans="1:11" ht="13.5" customHeight="1">
      <c r="C27" s="12"/>
      <c r="D27" s="12"/>
      <c r="E27" s="12"/>
      <c r="F27" s="12"/>
      <c r="G27" s="12"/>
      <c r="H27" s="12"/>
      <c r="I27" s="12"/>
    </row>
    <row r="28" spans="1:11" ht="13.5" customHeight="1">
      <c r="C28" s="12"/>
      <c r="D28" s="12"/>
      <c r="E28" s="12"/>
      <c r="F28" s="12"/>
      <c r="G28" s="12"/>
      <c r="H28" s="12"/>
      <c r="I28" s="12"/>
    </row>
  </sheetData>
  <hyperlinks>
    <hyperlink ref="B13" r:id="rId1" xr:uid="{2DC3F55A-AEA4-4A71-AFED-3EB067732631}"/>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FB3E2-987D-4FD4-A0DC-2CAAB2A7C6D3}">
  <dimension ref="A1:K103"/>
  <sheetViews>
    <sheetView zoomScaleNormal="100" workbookViewId="0"/>
  </sheetViews>
  <sheetFormatPr defaultColWidth="9.296875" defaultRowHeight="13.5"/>
  <cols>
    <col min="1" max="1" width="48.796875" style="25" customWidth="1"/>
    <col min="2" max="4" width="13.296875" style="25" customWidth="1"/>
    <col min="5" max="5" width="18.296875" style="25" customWidth="1"/>
    <col min="6" max="6" width="13.296875" style="25" customWidth="1"/>
    <col min="7" max="7" width="18" style="25" customWidth="1"/>
    <col min="8" max="8" width="13.296875" style="25" customWidth="1"/>
    <col min="9" max="9" width="19" style="25" bestFit="1" customWidth="1"/>
    <col min="10" max="10" width="13.296875" style="25" customWidth="1"/>
    <col min="11" max="11" width="18.19921875" style="25" customWidth="1"/>
    <col min="12" max="16384" width="9.296875" style="25"/>
  </cols>
  <sheetData>
    <row r="1" spans="1:11">
      <c r="A1" s="71" t="s">
        <v>1053</v>
      </c>
    </row>
    <row r="2" spans="1:11" ht="17.25" customHeight="1">
      <c r="A2" s="62" t="s">
        <v>205</v>
      </c>
      <c r="B2" s="62"/>
      <c r="C2" s="62"/>
      <c r="D2" s="62"/>
      <c r="E2" s="62"/>
      <c r="F2" s="62"/>
      <c r="G2" s="62"/>
      <c r="H2" s="62"/>
      <c r="I2" s="62"/>
      <c r="J2" s="62"/>
    </row>
    <row r="3" spans="1:11" ht="17.25" customHeight="1">
      <c r="A3" s="60" t="s">
        <v>204</v>
      </c>
      <c r="B3" s="61"/>
      <c r="C3" s="61"/>
      <c r="D3" s="61"/>
      <c r="E3" s="61"/>
      <c r="F3" s="61"/>
      <c r="G3" s="61"/>
      <c r="H3" s="61"/>
      <c r="I3" s="61"/>
      <c r="J3" s="61"/>
    </row>
    <row r="4" spans="1:11" ht="15">
      <c r="A4" s="32" t="s">
        <v>119</v>
      </c>
      <c r="B4" s="140" t="s">
        <v>23</v>
      </c>
      <c r="C4" s="140" t="s">
        <v>1035</v>
      </c>
      <c r="D4" s="1" t="s">
        <v>121</v>
      </c>
      <c r="E4" s="142" t="s">
        <v>1036</v>
      </c>
      <c r="F4" s="141" t="s">
        <v>308</v>
      </c>
      <c r="G4" s="140" t="s">
        <v>1042</v>
      </c>
      <c r="H4" s="140" t="s">
        <v>26</v>
      </c>
      <c r="I4" s="140" t="s">
        <v>1043</v>
      </c>
      <c r="J4" s="140" t="s">
        <v>27</v>
      </c>
      <c r="K4" s="141" t="s">
        <v>1041</v>
      </c>
    </row>
    <row r="5" spans="1:11" ht="15">
      <c r="A5" s="64" t="s">
        <v>109</v>
      </c>
      <c r="B5" s="69" t="s">
        <v>23</v>
      </c>
      <c r="C5" s="69" t="s">
        <v>120</v>
      </c>
      <c r="D5" s="69" t="s">
        <v>121</v>
      </c>
      <c r="E5" s="69" t="s">
        <v>122</v>
      </c>
      <c r="F5" s="69">
        <v>2022</v>
      </c>
      <c r="G5" s="69" t="s">
        <v>123</v>
      </c>
      <c r="H5" s="69" t="s">
        <v>26</v>
      </c>
      <c r="I5" s="69" t="s">
        <v>309</v>
      </c>
      <c r="J5" s="69" t="s">
        <v>27</v>
      </c>
      <c r="K5" s="69" t="s">
        <v>124</v>
      </c>
    </row>
    <row r="6" spans="1:11" ht="14.5">
      <c r="A6" s="27" t="s">
        <v>126</v>
      </c>
      <c r="B6" s="27">
        <v>1592</v>
      </c>
      <c r="C6" s="27">
        <v>1154</v>
      </c>
      <c r="D6" s="27">
        <v>1640</v>
      </c>
      <c r="E6" s="27">
        <v>1170</v>
      </c>
      <c r="F6" s="27">
        <v>1689</v>
      </c>
      <c r="G6" s="27">
        <v>1196</v>
      </c>
      <c r="H6" s="27">
        <v>1734</v>
      </c>
      <c r="I6" s="27">
        <v>1224</v>
      </c>
      <c r="J6" s="27">
        <v>1786</v>
      </c>
      <c r="K6" s="54">
        <v>1258</v>
      </c>
    </row>
    <row r="7" spans="1:11" ht="14.5">
      <c r="A7" s="64" t="s">
        <v>127</v>
      </c>
      <c r="B7" s="27">
        <v>102</v>
      </c>
      <c r="C7" s="27">
        <v>66</v>
      </c>
      <c r="D7" s="27">
        <v>106</v>
      </c>
      <c r="E7" s="27">
        <v>68</v>
      </c>
      <c r="F7" s="27">
        <v>113</v>
      </c>
      <c r="G7" s="27">
        <v>74</v>
      </c>
      <c r="H7" s="27">
        <v>129</v>
      </c>
      <c r="I7" s="27">
        <v>90</v>
      </c>
      <c r="J7" s="27">
        <v>132</v>
      </c>
      <c r="K7" s="54">
        <v>91</v>
      </c>
    </row>
    <row r="8" spans="1:11" ht="14.5">
      <c r="A8" s="64" t="s">
        <v>197</v>
      </c>
      <c r="B8" s="27">
        <v>77</v>
      </c>
      <c r="C8" s="27">
        <v>63</v>
      </c>
      <c r="D8" s="27">
        <v>79</v>
      </c>
      <c r="E8" s="27">
        <v>60</v>
      </c>
      <c r="F8" s="27">
        <v>83</v>
      </c>
      <c r="G8" s="27">
        <v>60</v>
      </c>
      <c r="H8" s="27">
        <v>91</v>
      </c>
      <c r="I8" s="27">
        <v>64</v>
      </c>
      <c r="J8" s="27">
        <v>91</v>
      </c>
      <c r="K8" s="54">
        <v>62</v>
      </c>
    </row>
    <row r="9" spans="1:11" ht="14.5">
      <c r="A9" s="64" t="s">
        <v>128</v>
      </c>
      <c r="B9" s="27">
        <v>32</v>
      </c>
      <c r="C9" s="27">
        <v>27</v>
      </c>
      <c r="D9" s="27">
        <v>34</v>
      </c>
      <c r="E9" s="27">
        <v>27</v>
      </c>
      <c r="F9" s="27">
        <v>37</v>
      </c>
      <c r="G9" s="27">
        <v>29</v>
      </c>
      <c r="H9" s="27">
        <v>38</v>
      </c>
      <c r="I9" s="27">
        <v>30</v>
      </c>
      <c r="J9" s="27">
        <v>40</v>
      </c>
      <c r="K9" s="54">
        <v>32</v>
      </c>
    </row>
    <row r="10" spans="1:11" ht="14.5">
      <c r="A10" s="64" t="s">
        <v>129</v>
      </c>
      <c r="B10" s="27">
        <v>133</v>
      </c>
      <c r="C10" s="27">
        <v>93</v>
      </c>
      <c r="D10" s="27">
        <v>135</v>
      </c>
      <c r="E10" s="27">
        <v>90</v>
      </c>
      <c r="F10" s="27">
        <v>142</v>
      </c>
      <c r="G10" s="27">
        <v>93</v>
      </c>
      <c r="H10" s="27">
        <v>151</v>
      </c>
      <c r="I10" s="27">
        <v>99</v>
      </c>
      <c r="J10" s="27">
        <v>156</v>
      </c>
      <c r="K10" s="54">
        <v>102</v>
      </c>
    </row>
    <row r="11" spans="1:11" ht="14.5">
      <c r="A11" s="64" t="s">
        <v>130</v>
      </c>
      <c r="B11" s="27">
        <v>125</v>
      </c>
      <c r="C11" s="27">
        <v>106</v>
      </c>
      <c r="D11" s="27">
        <v>134</v>
      </c>
      <c r="E11" s="27">
        <v>113</v>
      </c>
      <c r="F11" s="27">
        <v>143</v>
      </c>
      <c r="G11" s="27">
        <v>120</v>
      </c>
      <c r="H11" s="27">
        <v>149</v>
      </c>
      <c r="I11" s="27">
        <v>125</v>
      </c>
      <c r="J11" s="27">
        <v>158</v>
      </c>
      <c r="K11" s="54">
        <v>132</v>
      </c>
    </row>
    <row r="12" spans="1:11" ht="14.5">
      <c r="A12" s="64" t="s">
        <v>125</v>
      </c>
      <c r="B12" s="27">
        <v>2061</v>
      </c>
      <c r="C12" s="27">
        <v>1509</v>
      </c>
      <c r="D12" s="27">
        <v>2128</v>
      </c>
      <c r="E12" s="27">
        <v>1528</v>
      </c>
      <c r="F12" s="27">
        <v>2207</v>
      </c>
      <c r="G12" s="27">
        <v>1572</v>
      </c>
      <c r="H12" s="27">
        <v>2292</v>
      </c>
      <c r="I12" s="27">
        <v>1632</v>
      </c>
      <c r="J12" s="27">
        <v>2363</v>
      </c>
      <c r="K12" s="54">
        <v>1677</v>
      </c>
    </row>
    <row r="13" spans="1:11" ht="15">
      <c r="A13" s="70" t="s">
        <v>110</v>
      </c>
      <c r="B13" s="69" t="s">
        <v>23</v>
      </c>
      <c r="C13" s="69" t="s">
        <v>120</v>
      </c>
      <c r="D13" s="69" t="s">
        <v>121</v>
      </c>
      <c r="E13" s="69" t="s">
        <v>122</v>
      </c>
      <c r="F13" s="69">
        <v>2022</v>
      </c>
      <c r="G13" s="69" t="s">
        <v>123</v>
      </c>
      <c r="H13" s="69" t="s">
        <v>26</v>
      </c>
      <c r="I13" s="69" t="s">
        <v>123</v>
      </c>
      <c r="J13" s="69" t="s">
        <v>27</v>
      </c>
      <c r="K13" s="69" t="s">
        <v>124</v>
      </c>
    </row>
    <row r="14" spans="1:11" ht="14.5">
      <c r="A14" s="64" t="s">
        <v>131</v>
      </c>
      <c r="B14" s="54">
        <v>138</v>
      </c>
      <c r="C14" s="54">
        <v>112</v>
      </c>
      <c r="D14" s="54">
        <v>146</v>
      </c>
      <c r="E14" s="54">
        <v>116</v>
      </c>
      <c r="F14" s="54">
        <v>153</v>
      </c>
      <c r="G14" s="54">
        <v>117</v>
      </c>
      <c r="H14" s="54">
        <v>161</v>
      </c>
      <c r="I14" s="54">
        <v>121</v>
      </c>
      <c r="J14" s="54">
        <v>165</v>
      </c>
      <c r="K14" s="54">
        <v>122</v>
      </c>
    </row>
    <row r="15" spans="1:11" ht="14.5">
      <c r="A15" s="27" t="s">
        <v>132</v>
      </c>
      <c r="B15" s="54">
        <v>975</v>
      </c>
      <c r="C15" s="54">
        <v>792</v>
      </c>
      <c r="D15" s="54">
        <v>1007</v>
      </c>
      <c r="E15" s="54">
        <v>801</v>
      </c>
      <c r="F15" s="54">
        <v>1049</v>
      </c>
      <c r="G15" s="54">
        <v>821</v>
      </c>
      <c r="H15" s="54">
        <v>1098</v>
      </c>
      <c r="I15" s="54">
        <v>847</v>
      </c>
      <c r="J15" s="54">
        <v>1148</v>
      </c>
      <c r="K15" s="54">
        <v>883</v>
      </c>
    </row>
    <row r="16" spans="1:11" ht="14.5">
      <c r="A16" s="64" t="s">
        <v>133</v>
      </c>
      <c r="B16" s="54">
        <v>66</v>
      </c>
      <c r="C16" s="54">
        <v>53</v>
      </c>
      <c r="D16" s="54">
        <v>74</v>
      </c>
      <c r="E16" s="54">
        <v>61</v>
      </c>
      <c r="F16" s="54">
        <v>75</v>
      </c>
      <c r="G16" s="54">
        <v>60</v>
      </c>
      <c r="H16" s="54">
        <v>77</v>
      </c>
      <c r="I16" s="54">
        <v>59</v>
      </c>
      <c r="J16" s="54">
        <v>79</v>
      </c>
      <c r="K16" s="54">
        <v>57</v>
      </c>
    </row>
    <row r="17" spans="1:11" ht="14.5">
      <c r="A17" s="64" t="s">
        <v>125</v>
      </c>
      <c r="B17" s="54">
        <v>1179</v>
      </c>
      <c r="C17" s="54">
        <v>957</v>
      </c>
      <c r="D17" s="54">
        <v>1227</v>
      </c>
      <c r="E17" s="54">
        <v>978</v>
      </c>
      <c r="F17" s="54">
        <v>1277</v>
      </c>
      <c r="G17" s="54">
        <v>998</v>
      </c>
      <c r="H17" s="54">
        <v>1336</v>
      </c>
      <c r="I17" s="54">
        <v>1027</v>
      </c>
      <c r="J17" s="54">
        <v>1392</v>
      </c>
      <c r="K17" s="54">
        <v>1062</v>
      </c>
    </row>
    <row r="18" spans="1:11" ht="15">
      <c r="A18" s="63" t="s">
        <v>111</v>
      </c>
      <c r="B18" s="82" t="s">
        <v>23</v>
      </c>
      <c r="C18" s="82" t="s">
        <v>120</v>
      </c>
      <c r="D18" s="82" t="s">
        <v>121</v>
      </c>
      <c r="E18" s="82" t="s">
        <v>122</v>
      </c>
      <c r="F18" s="82">
        <v>2022</v>
      </c>
      <c r="G18" s="82" t="s">
        <v>123</v>
      </c>
      <c r="H18" s="82" t="s">
        <v>26</v>
      </c>
      <c r="I18" s="82" t="s">
        <v>123</v>
      </c>
      <c r="J18" s="82" t="s">
        <v>27</v>
      </c>
      <c r="K18" s="82" t="s">
        <v>124</v>
      </c>
    </row>
    <row r="19" spans="1:11" ht="14.5">
      <c r="A19" s="64" t="s">
        <v>134</v>
      </c>
      <c r="B19" s="54">
        <v>136</v>
      </c>
      <c r="C19" s="54">
        <v>134</v>
      </c>
      <c r="D19" s="54">
        <v>167</v>
      </c>
      <c r="E19" s="54">
        <v>164</v>
      </c>
      <c r="F19" s="54">
        <v>200</v>
      </c>
      <c r="G19" s="54">
        <v>196</v>
      </c>
      <c r="H19" s="54">
        <v>225</v>
      </c>
      <c r="I19" s="54">
        <v>219</v>
      </c>
      <c r="J19" s="54">
        <v>266</v>
      </c>
      <c r="K19" s="54">
        <v>259</v>
      </c>
    </row>
    <row r="20" spans="1:11" ht="14.5">
      <c r="A20" s="64" t="s">
        <v>135</v>
      </c>
      <c r="B20" s="54">
        <v>5731</v>
      </c>
      <c r="C20" s="54">
        <v>3709</v>
      </c>
      <c r="D20" s="54">
        <v>5967</v>
      </c>
      <c r="E20" s="54">
        <v>3811</v>
      </c>
      <c r="F20" s="54">
        <v>6212</v>
      </c>
      <c r="G20" s="54">
        <v>3904</v>
      </c>
      <c r="H20" s="54">
        <v>6434</v>
      </c>
      <c r="I20" s="54">
        <v>3999</v>
      </c>
      <c r="J20" s="54">
        <v>6685</v>
      </c>
      <c r="K20" s="54">
        <v>4164</v>
      </c>
    </row>
    <row r="21" spans="1:11" ht="14.5">
      <c r="A21" s="64" t="s">
        <v>136</v>
      </c>
      <c r="B21" s="54">
        <v>117</v>
      </c>
      <c r="C21" s="54">
        <v>84</v>
      </c>
      <c r="D21" s="54">
        <v>129</v>
      </c>
      <c r="E21" s="54">
        <v>92</v>
      </c>
      <c r="F21" s="54">
        <v>137</v>
      </c>
      <c r="G21" s="54">
        <v>95</v>
      </c>
      <c r="H21" s="54">
        <v>159</v>
      </c>
      <c r="I21" s="54">
        <v>117</v>
      </c>
      <c r="J21" s="54">
        <v>177</v>
      </c>
      <c r="K21" s="54">
        <v>131</v>
      </c>
    </row>
    <row r="22" spans="1:11" ht="15">
      <c r="A22" s="81" t="s">
        <v>137</v>
      </c>
      <c r="B22" s="80">
        <v>524</v>
      </c>
      <c r="C22" s="80">
        <v>349</v>
      </c>
      <c r="D22" s="80">
        <v>544</v>
      </c>
      <c r="E22" s="80">
        <v>357</v>
      </c>
      <c r="F22" s="80">
        <v>567</v>
      </c>
      <c r="G22" s="80">
        <v>366</v>
      </c>
      <c r="H22" s="80">
        <v>584</v>
      </c>
      <c r="I22" s="80">
        <v>380</v>
      </c>
      <c r="J22" s="80">
        <v>613</v>
      </c>
      <c r="K22" s="80">
        <v>402</v>
      </c>
    </row>
    <row r="23" spans="1:11" ht="14.5">
      <c r="A23" s="64" t="s">
        <v>138</v>
      </c>
      <c r="B23" s="54">
        <v>439</v>
      </c>
      <c r="C23" s="54">
        <v>325</v>
      </c>
      <c r="D23" s="54">
        <v>456</v>
      </c>
      <c r="E23" s="54">
        <v>331</v>
      </c>
      <c r="F23" s="54">
        <v>473</v>
      </c>
      <c r="G23" s="54">
        <v>339</v>
      </c>
      <c r="H23" s="54">
        <v>496</v>
      </c>
      <c r="I23" s="54">
        <v>351</v>
      </c>
      <c r="J23" s="54">
        <v>514</v>
      </c>
      <c r="K23" s="54">
        <v>363</v>
      </c>
    </row>
    <row r="24" spans="1:11" ht="14.5">
      <c r="A24" s="27" t="s">
        <v>139</v>
      </c>
      <c r="B24" s="54">
        <v>55</v>
      </c>
      <c r="C24" s="54">
        <v>49</v>
      </c>
      <c r="D24" s="54">
        <v>56</v>
      </c>
      <c r="E24" s="54">
        <v>49</v>
      </c>
      <c r="F24" s="54">
        <v>61</v>
      </c>
      <c r="G24" s="54">
        <v>52</v>
      </c>
      <c r="H24" s="54">
        <v>65</v>
      </c>
      <c r="I24" s="54">
        <v>56</v>
      </c>
      <c r="J24" s="54">
        <v>68</v>
      </c>
      <c r="K24" s="54">
        <v>58</v>
      </c>
    </row>
    <row r="25" spans="1:11" ht="14.5">
      <c r="A25" s="64" t="s">
        <v>140</v>
      </c>
      <c r="B25" s="54">
        <v>48</v>
      </c>
      <c r="C25" s="54">
        <v>41</v>
      </c>
      <c r="D25" s="54">
        <v>49</v>
      </c>
      <c r="E25" s="54">
        <v>41</v>
      </c>
      <c r="F25" s="54">
        <v>54</v>
      </c>
      <c r="G25" s="54">
        <v>45</v>
      </c>
      <c r="H25" s="54">
        <v>59</v>
      </c>
      <c r="I25" s="54">
        <v>48</v>
      </c>
      <c r="J25" s="54">
        <v>64</v>
      </c>
      <c r="K25" s="54">
        <v>52</v>
      </c>
    </row>
    <row r="26" spans="1:11" ht="14.5">
      <c r="A26" s="64" t="s">
        <v>141</v>
      </c>
      <c r="B26" s="54">
        <v>3</v>
      </c>
      <c r="C26" s="54">
        <v>2</v>
      </c>
      <c r="D26" s="54">
        <v>3</v>
      </c>
      <c r="E26" s="54">
        <v>1</v>
      </c>
      <c r="F26" s="54">
        <v>3</v>
      </c>
      <c r="G26" s="54">
        <v>1</v>
      </c>
      <c r="H26" s="54">
        <v>3</v>
      </c>
      <c r="I26" s="54">
        <v>1</v>
      </c>
      <c r="J26" s="54">
        <v>3</v>
      </c>
      <c r="K26" s="54">
        <v>0</v>
      </c>
    </row>
    <row r="27" spans="1:11" ht="14.5">
      <c r="A27" s="64" t="s">
        <v>142</v>
      </c>
      <c r="B27" s="54">
        <v>465</v>
      </c>
      <c r="C27" s="54">
        <v>378</v>
      </c>
      <c r="D27" s="54">
        <v>484</v>
      </c>
      <c r="E27" s="54">
        <v>389</v>
      </c>
      <c r="F27" s="54">
        <v>504</v>
      </c>
      <c r="G27" s="54">
        <v>398</v>
      </c>
      <c r="H27" s="54">
        <v>529</v>
      </c>
      <c r="I27" s="54">
        <v>415</v>
      </c>
      <c r="J27" s="54">
        <v>558</v>
      </c>
      <c r="K27" s="54">
        <v>436</v>
      </c>
    </row>
    <row r="28" spans="1:11" ht="14.5">
      <c r="A28" s="64" t="s">
        <v>143</v>
      </c>
      <c r="B28" s="54">
        <v>326</v>
      </c>
      <c r="C28" s="54">
        <v>218</v>
      </c>
      <c r="D28" s="54">
        <v>335</v>
      </c>
      <c r="E28" s="54">
        <v>219</v>
      </c>
      <c r="F28" s="54">
        <v>346</v>
      </c>
      <c r="G28" s="54">
        <v>228</v>
      </c>
      <c r="H28" s="54">
        <v>353</v>
      </c>
      <c r="I28" s="54">
        <v>231</v>
      </c>
      <c r="J28" s="54">
        <v>364</v>
      </c>
      <c r="K28" s="54">
        <v>232</v>
      </c>
    </row>
    <row r="29" spans="1:11" ht="14.5">
      <c r="A29" s="64" t="s">
        <v>144</v>
      </c>
      <c r="B29" s="54">
        <v>37</v>
      </c>
      <c r="C29" s="54">
        <v>30</v>
      </c>
      <c r="D29" s="54">
        <v>39</v>
      </c>
      <c r="E29" s="54">
        <v>31</v>
      </c>
      <c r="F29" s="54">
        <v>39</v>
      </c>
      <c r="G29" s="54">
        <v>32</v>
      </c>
      <c r="H29" s="54">
        <v>42</v>
      </c>
      <c r="I29" s="54">
        <v>35</v>
      </c>
      <c r="J29" s="54">
        <v>45</v>
      </c>
      <c r="K29" s="54">
        <v>37</v>
      </c>
    </row>
    <row r="30" spans="1:11" ht="14.5">
      <c r="A30" s="64" t="s">
        <v>145</v>
      </c>
      <c r="B30" s="54">
        <v>28</v>
      </c>
      <c r="C30" s="54">
        <v>14</v>
      </c>
      <c r="D30" s="54">
        <v>29</v>
      </c>
      <c r="E30" s="54">
        <v>14</v>
      </c>
      <c r="F30" s="54">
        <v>28</v>
      </c>
      <c r="G30" s="54">
        <v>13</v>
      </c>
      <c r="H30" s="54">
        <v>31</v>
      </c>
      <c r="I30" s="54">
        <v>17</v>
      </c>
      <c r="J30" s="54">
        <v>34</v>
      </c>
      <c r="K30" s="54">
        <v>18</v>
      </c>
    </row>
    <row r="31" spans="1:11" ht="14.5">
      <c r="A31" s="77" t="s">
        <v>125</v>
      </c>
      <c r="B31" s="54">
        <v>7909</v>
      </c>
      <c r="C31" s="54">
        <v>5333</v>
      </c>
      <c r="D31" s="54">
        <v>8258</v>
      </c>
      <c r="E31" s="54">
        <v>5499</v>
      </c>
      <c r="F31" s="54">
        <v>8624</v>
      </c>
      <c r="G31" s="54">
        <v>5669</v>
      </c>
      <c r="H31" s="54">
        <v>8980</v>
      </c>
      <c r="I31" s="54">
        <v>5869</v>
      </c>
      <c r="J31" s="54">
        <v>9391</v>
      </c>
      <c r="K31" s="54">
        <v>6152</v>
      </c>
    </row>
    <row r="32" spans="1:11" ht="15">
      <c r="A32" s="70" t="s">
        <v>112</v>
      </c>
      <c r="B32" s="82" t="s">
        <v>23</v>
      </c>
      <c r="C32" s="82" t="s">
        <v>120</v>
      </c>
      <c r="D32" s="82" t="s">
        <v>121</v>
      </c>
      <c r="E32" s="82" t="s">
        <v>122</v>
      </c>
      <c r="F32" s="82">
        <v>2022</v>
      </c>
      <c r="G32" s="82" t="s">
        <v>123</v>
      </c>
      <c r="H32" s="82" t="s">
        <v>26</v>
      </c>
      <c r="I32" s="82" t="s">
        <v>123</v>
      </c>
      <c r="J32" s="82" t="s">
        <v>27</v>
      </c>
      <c r="K32" s="82" t="s">
        <v>124</v>
      </c>
    </row>
    <row r="33" spans="1:11" ht="14.5">
      <c r="A33" s="54" t="s">
        <v>146</v>
      </c>
      <c r="B33" s="54">
        <v>232</v>
      </c>
      <c r="C33" s="54">
        <v>201</v>
      </c>
      <c r="D33" s="54">
        <v>240</v>
      </c>
      <c r="E33" s="54">
        <v>208</v>
      </c>
      <c r="F33" s="54">
        <v>250</v>
      </c>
      <c r="G33" s="54">
        <v>215</v>
      </c>
      <c r="H33" s="54">
        <v>258</v>
      </c>
      <c r="I33" s="54">
        <v>217</v>
      </c>
      <c r="J33" s="54">
        <v>269</v>
      </c>
      <c r="K33" s="54">
        <v>220</v>
      </c>
    </row>
    <row r="34" spans="1:11" ht="14.5">
      <c r="A34" s="54" t="s">
        <v>147</v>
      </c>
      <c r="B34" s="54">
        <v>820</v>
      </c>
      <c r="C34" s="54">
        <v>433</v>
      </c>
      <c r="D34" s="54">
        <v>841</v>
      </c>
      <c r="E34" s="54">
        <v>427</v>
      </c>
      <c r="F34" s="54">
        <v>864</v>
      </c>
      <c r="G34" s="54">
        <v>436</v>
      </c>
      <c r="H34" s="54">
        <v>888</v>
      </c>
      <c r="I34" s="54">
        <v>444</v>
      </c>
      <c r="J34" s="54">
        <v>915</v>
      </c>
      <c r="K34" s="54">
        <v>460</v>
      </c>
    </row>
    <row r="35" spans="1:11" ht="14.5">
      <c r="A35" s="77" t="s">
        <v>198</v>
      </c>
      <c r="B35" s="54">
        <v>211</v>
      </c>
      <c r="C35" s="54">
        <v>168</v>
      </c>
      <c r="D35" s="54">
        <v>219</v>
      </c>
      <c r="E35" s="54">
        <v>174</v>
      </c>
      <c r="F35" s="54">
        <v>231</v>
      </c>
      <c r="G35" s="54">
        <v>180</v>
      </c>
      <c r="H35" s="54">
        <v>245</v>
      </c>
      <c r="I35" s="54">
        <v>190</v>
      </c>
      <c r="J35" s="54">
        <v>255</v>
      </c>
      <c r="K35" s="54">
        <v>198</v>
      </c>
    </row>
    <row r="36" spans="1:11" ht="14.5">
      <c r="A36" s="54" t="s">
        <v>148</v>
      </c>
      <c r="B36" s="54">
        <v>2452</v>
      </c>
      <c r="C36" s="54">
        <v>1824</v>
      </c>
      <c r="D36" s="54">
        <v>2535</v>
      </c>
      <c r="E36" s="54">
        <v>1869</v>
      </c>
      <c r="F36" s="54">
        <v>2599</v>
      </c>
      <c r="G36" s="54">
        <v>1901</v>
      </c>
      <c r="H36" s="54">
        <v>2668</v>
      </c>
      <c r="I36" s="54">
        <v>1934</v>
      </c>
      <c r="J36" s="54">
        <v>2736</v>
      </c>
      <c r="K36" s="54">
        <v>1957</v>
      </c>
    </row>
    <row r="37" spans="1:11" ht="14.5">
      <c r="A37" s="54" t="s">
        <v>149</v>
      </c>
      <c r="B37" s="54">
        <v>446</v>
      </c>
      <c r="C37" s="54">
        <v>365</v>
      </c>
      <c r="D37" s="54">
        <v>468</v>
      </c>
      <c r="E37" s="54">
        <v>380</v>
      </c>
      <c r="F37" s="54">
        <v>494</v>
      </c>
      <c r="G37" s="54">
        <v>399</v>
      </c>
      <c r="H37" s="54">
        <v>518</v>
      </c>
      <c r="I37" s="54">
        <v>411</v>
      </c>
      <c r="J37" s="54">
        <v>539</v>
      </c>
      <c r="K37" s="54">
        <v>427</v>
      </c>
    </row>
    <row r="38" spans="1:11" ht="14.5">
      <c r="A38" s="54" t="s">
        <v>150</v>
      </c>
      <c r="B38" s="54">
        <v>242</v>
      </c>
      <c r="C38" s="54">
        <v>170</v>
      </c>
      <c r="D38" s="54">
        <v>252</v>
      </c>
      <c r="E38" s="54">
        <v>175</v>
      </c>
      <c r="F38" s="54">
        <v>260</v>
      </c>
      <c r="G38" s="54">
        <v>174</v>
      </c>
      <c r="H38" s="54">
        <v>274</v>
      </c>
      <c r="I38" s="54">
        <v>176</v>
      </c>
      <c r="J38" s="54">
        <v>282</v>
      </c>
      <c r="K38" s="54">
        <v>176</v>
      </c>
    </row>
    <row r="39" spans="1:11" ht="14.5">
      <c r="A39" s="54" t="s">
        <v>151</v>
      </c>
      <c r="B39" s="54">
        <v>162</v>
      </c>
      <c r="C39" s="54">
        <v>138</v>
      </c>
      <c r="D39" s="54">
        <v>171</v>
      </c>
      <c r="E39" s="54">
        <v>144</v>
      </c>
      <c r="F39" s="54">
        <v>174</v>
      </c>
      <c r="G39" s="54">
        <v>143</v>
      </c>
      <c r="H39" s="54">
        <v>185</v>
      </c>
      <c r="I39" s="54">
        <v>152</v>
      </c>
      <c r="J39" s="54">
        <v>196</v>
      </c>
      <c r="K39" s="54">
        <v>158</v>
      </c>
    </row>
    <row r="40" spans="1:11" ht="14.5">
      <c r="A40" s="54" t="s">
        <v>152</v>
      </c>
      <c r="B40" s="54">
        <v>202</v>
      </c>
      <c r="C40" s="54">
        <v>153</v>
      </c>
      <c r="D40" s="54">
        <v>210</v>
      </c>
      <c r="E40" s="54">
        <v>154</v>
      </c>
      <c r="F40" s="54">
        <v>221</v>
      </c>
      <c r="G40" s="54">
        <v>164</v>
      </c>
      <c r="H40" s="54">
        <v>229</v>
      </c>
      <c r="I40" s="54">
        <v>169</v>
      </c>
      <c r="J40" s="54">
        <v>238</v>
      </c>
      <c r="K40" s="54">
        <v>175</v>
      </c>
    </row>
    <row r="41" spans="1:11" ht="14.5">
      <c r="A41" s="77" t="s">
        <v>125</v>
      </c>
      <c r="B41" s="54">
        <v>4767</v>
      </c>
      <c r="C41" s="54">
        <v>3452</v>
      </c>
      <c r="D41" s="54">
        <v>4936</v>
      </c>
      <c r="E41" s="54">
        <v>3531</v>
      </c>
      <c r="F41" s="54">
        <v>5093</v>
      </c>
      <c r="G41" s="54">
        <v>3612</v>
      </c>
      <c r="H41" s="54">
        <v>5265</v>
      </c>
      <c r="I41" s="54">
        <v>3693</v>
      </c>
      <c r="J41" s="54">
        <v>5430</v>
      </c>
      <c r="K41" s="54">
        <v>3771</v>
      </c>
    </row>
    <row r="42" spans="1:11" ht="15">
      <c r="A42" s="70" t="s">
        <v>113</v>
      </c>
      <c r="B42" s="82" t="s">
        <v>23</v>
      </c>
      <c r="C42" s="82" t="s">
        <v>120</v>
      </c>
      <c r="D42" s="82" t="s">
        <v>121</v>
      </c>
      <c r="E42" s="82" t="s">
        <v>122</v>
      </c>
      <c r="F42" s="82">
        <v>2022</v>
      </c>
      <c r="G42" s="82" t="s">
        <v>123</v>
      </c>
      <c r="H42" s="82" t="s">
        <v>26</v>
      </c>
      <c r="I42" s="82" t="s">
        <v>123</v>
      </c>
      <c r="J42" s="82" t="s">
        <v>27</v>
      </c>
      <c r="K42" s="82" t="s">
        <v>124</v>
      </c>
    </row>
    <row r="43" spans="1:11" ht="14.5">
      <c r="A43" s="54" t="s">
        <v>153</v>
      </c>
      <c r="B43" s="54">
        <v>1146</v>
      </c>
      <c r="C43" s="54">
        <v>871</v>
      </c>
      <c r="D43" s="54">
        <v>1182</v>
      </c>
      <c r="E43" s="54">
        <v>881</v>
      </c>
      <c r="F43" s="54">
        <v>1229</v>
      </c>
      <c r="G43" s="54">
        <v>907</v>
      </c>
      <c r="H43" s="54">
        <v>1279</v>
      </c>
      <c r="I43" s="54">
        <v>932</v>
      </c>
      <c r="J43" s="54">
        <v>1344</v>
      </c>
      <c r="K43" s="54">
        <v>972</v>
      </c>
    </row>
    <row r="44" spans="1:11" ht="14.5">
      <c r="A44" s="54" t="s">
        <v>154</v>
      </c>
      <c r="B44" s="54">
        <v>72</v>
      </c>
      <c r="C44" s="54">
        <v>53</v>
      </c>
      <c r="D44" s="54">
        <v>74</v>
      </c>
      <c r="E44" s="54">
        <v>51</v>
      </c>
      <c r="F44" s="54">
        <v>75</v>
      </c>
      <c r="G44" s="54">
        <v>50</v>
      </c>
      <c r="H44" s="54">
        <v>75</v>
      </c>
      <c r="I44" s="54">
        <v>47</v>
      </c>
      <c r="J44" s="54">
        <v>77</v>
      </c>
      <c r="K44" s="54">
        <v>48</v>
      </c>
    </row>
    <row r="45" spans="1:11" ht="14.5">
      <c r="A45" s="54" t="s">
        <v>155</v>
      </c>
      <c r="B45" s="54">
        <v>63</v>
      </c>
      <c r="C45" s="54">
        <v>54</v>
      </c>
      <c r="D45" s="54">
        <v>64</v>
      </c>
      <c r="E45" s="54">
        <v>54</v>
      </c>
      <c r="F45" s="54">
        <v>69</v>
      </c>
      <c r="G45" s="54">
        <v>56</v>
      </c>
      <c r="H45" s="54">
        <v>69</v>
      </c>
      <c r="I45" s="54">
        <v>55</v>
      </c>
      <c r="J45" s="54">
        <v>74</v>
      </c>
      <c r="K45" s="54">
        <v>58</v>
      </c>
    </row>
    <row r="46" spans="1:11" ht="14.5">
      <c r="A46" s="54" t="s">
        <v>156</v>
      </c>
      <c r="B46" s="54">
        <v>733</v>
      </c>
      <c r="C46" s="54">
        <v>614</v>
      </c>
      <c r="D46" s="54">
        <v>768</v>
      </c>
      <c r="E46" s="54">
        <v>632</v>
      </c>
      <c r="F46" s="54">
        <v>805</v>
      </c>
      <c r="G46" s="54">
        <v>659</v>
      </c>
      <c r="H46" s="54">
        <v>844</v>
      </c>
      <c r="I46" s="54">
        <v>685</v>
      </c>
      <c r="J46" s="54">
        <v>872</v>
      </c>
      <c r="K46" s="54">
        <v>701</v>
      </c>
    </row>
    <row r="47" spans="1:11" ht="14.5">
      <c r="A47" s="54" t="s">
        <v>157</v>
      </c>
      <c r="B47" s="54">
        <v>34</v>
      </c>
      <c r="C47" s="54">
        <v>34</v>
      </c>
      <c r="D47" s="54">
        <v>39</v>
      </c>
      <c r="E47" s="54">
        <v>38</v>
      </c>
      <c r="F47" s="54">
        <v>44</v>
      </c>
      <c r="G47" s="54">
        <v>43</v>
      </c>
      <c r="H47" s="54">
        <v>47</v>
      </c>
      <c r="I47" s="54">
        <v>45</v>
      </c>
      <c r="J47" s="54">
        <v>48</v>
      </c>
      <c r="K47" s="54">
        <v>46</v>
      </c>
    </row>
    <row r="48" spans="1:11" ht="14.5">
      <c r="A48" s="54" t="s">
        <v>158</v>
      </c>
      <c r="B48" s="54">
        <v>1682</v>
      </c>
      <c r="C48" s="54">
        <v>1196</v>
      </c>
      <c r="D48" s="54">
        <v>1719</v>
      </c>
      <c r="E48" s="54">
        <v>1202</v>
      </c>
      <c r="F48" s="54">
        <v>1766</v>
      </c>
      <c r="G48" s="54">
        <v>1218</v>
      </c>
      <c r="H48" s="54">
        <v>1831</v>
      </c>
      <c r="I48" s="54">
        <v>1258</v>
      </c>
      <c r="J48" s="54">
        <v>1888</v>
      </c>
      <c r="K48" s="54">
        <v>1279</v>
      </c>
    </row>
    <row r="49" spans="1:11" ht="14.5">
      <c r="A49" s="54" t="s">
        <v>159</v>
      </c>
      <c r="B49" s="54">
        <v>393</v>
      </c>
      <c r="C49" s="54">
        <v>341</v>
      </c>
      <c r="D49" s="54">
        <v>414</v>
      </c>
      <c r="E49" s="54">
        <v>352</v>
      </c>
      <c r="F49" s="54">
        <v>433</v>
      </c>
      <c r="G49" s="54">
        <v>360</v>
      </c>
      <c r="H49" s="54">
        <v>470</v>
      </c>
      <c r="I49" s="54">
        <v>384</v>
      </c>
      <c r="J49" s="54">
        <v>490</v>
      </c>
      <c r="K49" s="54">
        <v>398</v>
      </c>
    </row>
    <row r="50" spans="1:11" ht="14.5">
      <c r="A50" s="54" t="s">
        <v>160</v>
      </c>
      <c r="B50" s="54">
        <v>93</v>
      </c>
      <c r="C50" s="54">
        <v>74</v>
      </c>
      <c r="D50" s="54">
        <v>96</v>
      </c>
      <c r="E50" s="54">
        <v>75</v>
      </c>
      <c r="F50" s="54">
        <v>100</v>
      </c>
      <c r="G50" s="54">
        <v>78</v>
      </c>
      <c r="H50" s="54">
        <v>103</v>
      </c>
      <c r="I50" s="54">
        <v>78</v>
      </c>
      <c r="J50" s="54">
        <v>106</v>
      </c>
      <c r="K50" s="54">
        <v>79</v>
      </c>
    </row>
    <row r="51" spans="1:11" ht="14.5">
      <c r="A51" s="54" t="s">
        <v>161</v>
      </c>
      <c r="B51" s="54">
        <v>32</v>
      </c>
      <c r="C51" s="54">
        <v>29</v>
      </c>
      <c r="D51" s="54">
        <v>34</v>
      </c>
      <c r="E51" s="54">
        <v>30</v>
      </c>
      <c r="F51" s="54">
        <v>36</v>
      </c>
      <c r="G51" s="54">
        <v>32</v>
      </c>
      <c r="H51" s="54">
        <v>36</v>
      </c>
      <c r="I51" s="54">
        <v>31</v>
      </c>
      <c r="J51" s="54">
        <v>36</v>
      </c>
      <c r="K51" s="54">
        <v>30</v>
      </c>
    </row>
    <row r="52" spans="1:11" ht="14.5">
      <c r="A52" s="54" t="s">
        <v>162</v>
      </c>
      <c r="B52" s="54">
        <v>120</v>
      </c>
      <c r="C52" s="54">
        <v>99</v>
      </c>
      <c r="D52" s="54">
        <v>125</v>
      </c>
      <c r="E52" s="54">
        <v>101</v>
      </c>
      <c r="F52" s="54">
        <v>133</v>
      </c>
      <c r="G52" s="54">
        <v>109</v>
      </c>
      <c r="H52" s="54">
        <v>143</v>
      </c>
      <c r="I52" s="54">
        <v>116</v>
      </c>
      <c r="J52" s="54">
        <v>149</v>
      </c>
      <c r="K52" s="54">
        <v>122</v>
      </c>
    </row>
    <row r="53" spans="1:11" ht="14.5">
      <c r="A53" s="54" t="s">
        <v>163</v>
      </c>
      <c r="B53" s="54">
        <v>711</v>
      </c>
      <c r="C53" s="54">
        <v>448</v>
      </c>
      <c r="D53" s="54">
        <v>731</v>
      </c>
      <c r="E53" s="54">
        <v>456</v>
      </c>
      <c r="F53" s="54">
        <v>752</v>
      </c>
      <c r="G53" s="54">
        <v>457</v>
      </c>
      <c r="H53" s="54">
        <v>766</v>
      </c>
      <c r="I53" s="54">
        <v>464</v>
      </c>
      <c r="J53" s="54">
        <v>783</v>
      </c>
      <c r="K53" s="54">
        <v>468</v>
      </c>
    </row>
    <row r="54" spans="1:11" ht="14.5">
      <c r="A54" s="54" t="s">
        <v>164</v>
      </c>
      <c r="B54" s="54">
        <v>431</v>
      </c>
      <c r="C54" s="54">
        <v>334</v>
      </c>
      <c r="D54" s="54">
        <v>455</v>
      </c>
      <c r="E54" s="54">
        <v>343</v>
      </c>
      <c r="F54" s="54">
        <v>476</v>
      </c>
      <c r="G54" s="54">
        <v>357</v>
      </c>
      <c r="H54" s="54">
        <v>497</v>
      </c>
      <c r="I54" s="54">
        <v>369</v>
      </c>
      <c r="J54" s="54">
        <v>515</v>
      </c>
      <c r="K54" s="54">
        <v>378</v>
      </c>
    </row>
    <row r="55" spans="1:11" ht="14.5">
      <c r="A55" s="54" t="s">
        <v>165</v>
      </c>
      <c r="B55" s="54">
        <v>52</v>
      </c>
      <c r="C55" s="54">
        <v>36</v>
      </c>
      <c r="D55" s="54">
        <v>52</v>
      </c>
      <c r="E55" s="54">
        <v>34</v>
      </c>
      <c r="F55" s="54">
        <v>56</v>
      </c>
      <c r="G55" s="54">
        <v>37</v>
      </c>
      <c r="H55" s="54">
        <v>57</v>
      </c>
      <c r="I55" s="54">
        <v>36</v>
      </c>
      <c r="J55" s="54">
        <v>62</v>
      </c>
      <c r="K55" s="54">
        <v>39</v>
      </c>
    </row>
    <row r="56" spans="1:11" ht="14.5">
      <c r="A56" s="54" t="s">
        <v>166</v>
      </c>
      <c r="B56" s="54">
        <v>15</v>
      </c>
      <c r="C56" s="54">
        <v>11</v>
      </c>
      <c r="D56" s="54">
        <v>17</v>
      </c>
      <c r="E56" s="54">
        <v>13</v>
      </c>
      <c r="F56" s="54">
        <v>20</v>
      </c>
      <c r="G56" s="54">
        <v>15</v>
      </c>
      <c r="H56" s="54">
        <v>20</v>
      </c>
      <c r="I56" s="54">
        <v>15</v>
      </c>
      <c r="J56" s="54">
        <v>20</v>
      </c>
      <c r="K56" s="54">
        <v>16</v>
      </c>
    </row>
    <row r="57" spans="1:11" ht="14.5">
      <c r="A57" s="77" t="s">
        <v>125</v>
      </c>
      <c r="B57" s="54">
        <v>5577</v>
      </c>
      <c r="C57" s="54">
        <v>4194</v>
      </c>
      <c r="D57" s="54">
        <v>5770</v>
      </c>
      <c r="E57" s="54">
        <v>4262</v>
      </c>
      <c r="F57" s="54">
        <v>5994</v>
      </c>
      <c r="G57" s="54">
        <v>4378</v>
      </c>
      <c r="H57" s="54">
        <v>6237</v>
      </c>
      <c r="I57" s="54">
        <v>4515</v>
      </c>
      <c r="J57" s="54">
        <v>6464</v>
      </c>
      <c r="K57" s="54">
        <v>4634</v>
      </c>
    </row>
    <row r="58" spans="1:11" ht="15">
      <c r="A58" s="70" t="s">
        <v>114</v>
      </c>
      <c r="B58" s="82" t="s">
        <v>23</v>
      </c>
      <c r="C58" s="82" t="s">
        <v>120</v>
      </c>
      <c r="D58" s="82" t="s">
        <v>121</v>
      </c>
      <c r="E58" s="82" t="s">
        <v>122</v>
      </c>
      <c r="F58" s="82">
        <v>2022</v>
      </c>
      <c r="G58" s="82" t="s">
        <v>123</v>
      </c>
      <c r="H58" s="82" t="s">
        <v>26</v>
      </c>
      <c r="I58" s="82" t="s">
        <v>123</v>
      </c>
      <c r="J58" s="82" t="s">
        <v>27</v>
      </c>
      <c r="K58" s="82" t="s">
        <v>124</v>
      </c>
    </row>
    <row r="59" spans="1:11" ht="14.5">
      <c r="A59" s="77" t="s">
        <v>199</v>
      </c>
      <c r="B59" s="54">
        <v>122</v>
      </c>
      <c r="C59" s="54">
        <v>76</v>
      </c>
      <c r="D59" s="54">
        <v>119</v>
      </c>
      <c r="E59" s="54">
        <v>73</v>
      </c>
      <c r="F59" s="54">
        <v>121</v>
      </c>
      <c r="G59" s="54">
        <v>69</v>
      </c>
      <c r="H59" s="54">
        <v>127</v>
      </c>
      <c r="I59" s="54">
        <v>68</v>
      </c>
      <c r="J59" s="54">
        <v>127</v>
      </c>
      <c r="K59" s="54">
        <v>65</v>
      </c>
    </row>
    <row r="60" spans="1:11" ht="14.5">
      <c r="A60" s="54" t="s">
        <v>167</v>
      </c>
      <c r="B60" s="54">
        <v>109</v>
      </c>
      <c r="C60" s="54">
        <v>65</v>
      </c>
      <c r="D60" s="54">
        <v>109</v>
      </c>
      <c r="E60" s="54">
        <v>67</v>
      </c>
      <c r="F60" s="54">
        <v>110</v>
      </c>
      <c r="G60" s="54">
        <v>67</v>
      </c>
      <c r="H60" s="54">
        <v>116</v>
      </c>
      <c r="I60" s="54">
        <v>71</v>
      </c>
      <c r="J60" s="54">
        <v>120</v>
      </c>
      <c r="K60" s="54">
        <v>72</v>
      </c>
    </row>
    <row r="61" spans="1:11" ht="14.5">
      <c r="A61" s="54" t="s">
        <v>168</v>
      </c>
      <c r="B61" s="54">
        <v>189</v>
      </c>
      <c r="C61" s="54">
        <v>118</v>
      </c>
      <c r="D61" s="54">
        <v>194</v>
      </c>
      <c r="E61" s="54">
        <v>118</v>
      </c>
      <c r="F61" s="54">
        <v>200</v>
      </c>
      <c r="G61" s="54">
        <v>119</v>
      </c>
      <c r="H61" s="54">
        <v>207</v>
      </c>
      <c r="I61" s="54">
        <v>123</v>
      </c>
      <c r="J61" s="54">
        <v>207</v>
      </c>
      <c r="K61" s="54">
        <v>116</v>
      </c>
    </row>
    <row r="62" spans="1:11" ht="14.5">
      <c r="A62" s="77" t="s">
        <v>200</v>
      </c>
      <c r="B62" s="54">
        <v>384</v>
      </c>
      <c r="C62" s="54">
        <v>283</v>
      </c>
      <c r="D62" s="54">
        <v>397</v>
      </c>
      <c r="E62" s="54">
        <v>284</v>
      </c>
      <c r="F62" s="54">
        <v>411</v>
      </c>
      <c r="G62" s="54">
        <v>293</v>
      </c>
      <c r="H62" s="54">
        <v>426</v>
      </c>
      <c r="I62" s="54">
        <v>299</v>
      </c>
      <c r="J62" s="54">
        <v>442</v>
      </c>
      <c r="K62" s="54">
        <v>311</v>
      </c>
    </row>
    <row r="63" spans="1:11" ht="14.5">
      <c r="A63" s="77" t="s">
        <v>125</v>
      </c>
      <c r="B63" s="54">
        <v>804</v>
      </c>
      <c r="C63" s="54">
        <v>542</v>
      </c>
      <c r="D63" s="54">
        <v>819</v>
      </c>
      <c r="E63" s="54">
        <v>542</v>
      </c>
      <c r="F63" s="54">
        <v>842</v>
      </c>
      <c r="G63" s="54">
        <v>548</v>
      </c>
      <c r="H63" s="54">
        <v>876</v>
      </c>
      <c r="I63" s="54">
        <v>561</v>
      </c>
      <c r="J63" s="54">
        <v>896</v>
      </c>
      <c r="K63" s="54">
        <v>564</v>
      </c>
    </row>
    <row r="64" spans="1:11" ht="15">
      <c r="A64" s="70" t="s">
        <v>115</v>
      </c>
      <c r="B64" s="82" t="s">
        <v>23</v>
      </c>
      <c r="C64" s="82" t="s">
        <v>120</v>
      </c>
      <c r="D64" s="82" t="s">
        <v>121</v>
      </c>
      <c r="E64" s="82" t="s">
        <v>122</v>
      </c>
      <c r="F64" s="82">
        <v>2022</v>
      </c>
      <c r="G64" s="82" t="s">
        <v>123</v>
      </c>
      <c r="H64" s="82" t="s">
        <v>26</v>
      </c>
      <c r="I64" s="82" t="s">
        <v>123</v>
      </c>
      <c r="J64" s="82" t="s">
        <v>27</v>
      </c>
      <c r="K64" s="82" t="s">
        <v>124</v>
      </c>
    </row>
    <row r="65" spans="1:11" ht="14.5">
      <c r="A65" s="54" t="s">
        <v>169</v>
      </c>
      <c r="B65" s="54">
        <v>38</v>
      </c>
      <c r="C65" s="54">
        <v>27</v>
      </c>
      <c r="D65" s="54">
        <v>39</v>
      </c>
      <c r="E65" s="54">
        <v>26</v>
      </c>
      <c r="F65" s="54">
        <v>41</v>
      </c>
      <c r="G65" s="54">
        <v>28</v>
      </c>
      <c r="H65" s="54">
        <v>44</v>
      </c>
      <c r="I65" s="54">
        <v>31</v>
      </c>
      <c r="J65" s="54">
        <v>46</v>
      </c>
      <c r="K65" s="54">
        <v>32</v>
      </c>
    </row>
    <row r="66" spans="1:11" ht="14.5">
      <c r="A66" s="54" t="s">
        <v>170</v>
      </c>
      <c r="B66" s="54">
        <v>37</v>
      </c>
      <c r="C66" s="54">
        <v>30</v>
      </c>
      <c r="D66" s="54">
        <v>38</v>
      </c>
      <c r="E66" s="54">
        <v>30</v>
      </c>
      <c r="F66" s="54">
        <v>39</v>
      </c>
      <c r="G66" s="54">
        <v>29</v>
      </c>
      <c r="H66" s="54">
        <v>42</v>
      </c>
      <c r="I66" s="54">
        <v>32</v>
      </c>
      <c r="J66" s="54">
        <v>44</v>
      </c>
      <c r="K66" s="54">
        <v>33</v>
      </c>
    </row>
    <row r="67" spans="1:11" ht="14.5">
      <c r="A67" s="54" t="s">
        <v>171</v>
      </c>
      <c r="B67" s="54">
        <v>359</v>
      </c>
      <c r="C67" s="54">
        <v>285</v>
      </c>
      <c r="D67" s="54">
        <v>371</v>
      </c>
      <c r="E67" s="54">
        <v>290</v>
      </c>
      <c r="F67" s="54">
        <v>386</v>
      </c>
      <c r="G67" s="54">
        <v>301</v>
      </c>
      <c r="H67" s="54">
        <v>406</v>
      </c>
      <c r="I67" s="54">
        <v>318</v>
      </c>
      <c r="J67" s="54">
        <v>419</v>
      </c>
      <c r="K67" s="54">
        <v>324</v>
      </c>
    </row>
    <row r="68" spans="1:11" ht="14.5">
      <c r="A68" s="54" t="s">
        <v>172</v>
      </c>
      <c r="B68" s="54">
        <v>283</v>
      </c>
      <c r="C68" s="54">
        <v>160</v>
      </c>
      <c r="D68" s="54">
        <v>289</v>
      </c>
      <c r="E68" s="54">
        <v>156</v>
      </c>
      <c r="F68" s="54">
        <v>294</v>
      </c>
      <c r="G68" s="54">
        <v>155</v>
      </c>
      <c r="H68" s="54">
        <v>300</v>
      </c>
      <c r="I68" s="54">
        <v>149</v>
      </c>
      <c r="J68" s="54">
        <v>303</v>
      </c>
      <c r="K68" s="54">
        <v>149</v>
      </c>
    </row>
    <row r="69" spans="1:11" ht="14.5">
      <c r="A69" s="77" t="s">
        <v>125</v>
      </c>
      <c r="B69" s="54">
        <v>717</v>
      </c>
      <c r="C69" s="54">
        <v>502</v>
      </c>
      <c r="D69" s="54">
        <v>737</v>
      </c>
      <c r="E69" s="54">
        <v>502</v>
      </c>
      <c r="F69" s="54">
        <v>760</v>
      </c>
      <c r="G69" s="54">
        <v>513</v>
      </c>
      <c r="H69" s="54">
        <v>792</v>
      </c>
      <c r="I69" s="54">
        <v>530</v>
      </c>
      <c r="J69" s="54">
        <v>812</v>
      </c>
      <c r="K69" s="54">
        <v>538</v>
      </c>
    </row>
    <row r="70" spans="1:11" ht="15">
      <c r="A70" s="70" t="s">
        <v>185</v>
      </c>
      <c r="B70" s="82" t="s">
        <v>23</v>
      </c>
      <c r="C70" s="82" t="s">
        <v>120</v>
      </c>
      <c r="D70" s="82" t="s">
        <v>121</v>
      </c>
      <c r="E70" s="82" t="s">
        <v>122</v>
      </c>
      <c r="F70" s="82">
        <v>2022</v>
      </c>
      <c r="G70" s="82" t="s">
        <v>123</v>
      </c>
      <c r="H70" s="82" t="s">
        <v>26</v>
      </c>
      <c r="I70" s="82" t="s">
        <v>123</v>
      </c>
      <c r="J70" s="82" t="s">
        <v>27</v>
      </c>
      <c r="K70" s="82" t="s">
        <v>124</v>
      </c>
    </row>
    <row r="71" spans="1:11" ht="14.5">
      <c r="A71" s="54" t="s">
        <v>173</v>
      </c>
      <c r="B71" s="54">
        <v>583</v>
      </c>
      <c r="C71" s="54">
        <v>390</v>
      </c>
      <c r="D71" s="54">
        <v>592</v>
      </c>
      <c r="E71" s="54">
        <v>390</v>
      </c>
      <c r="F71" s="54">
        <v>615</v>
      </c>
      <c r="G71" s="54">
        <v>401</v>
      </c>
      <c r="H71" s="54">
        <v>635</v>
      </c>
      <c r="I71" s="54">
        <v>414</v>
      </c>
      <c r="J71" s="54">
        <v>653</v>
      </c>
      <c r="K71" s="54">
        <v>425</v>
      </c>
    </row>
    <row r="72" spans="1:11" ht="14.5">
      <c r="A72" s="54" t="s">
        <v>174</v>
      </c>
      <c r="B72" s="54">
        <v>2011</v>
      </c>
      <c r="C72" s="54">
        <v>1216</v>
      </c>
      <c r="D72" s="54">
        <v>2053</v>
      </c>
      <c r="E72" s="54">
        <v>1215</v>
      </c>
      <c r="F72" s="54">
        <v>2093</v>
      </c>
      <c r="G72" s="54">
        <v>1216</v>
      </c>
      <c r="H72" s="54">
        <v>2148</v>
      </c>
      <c r="I72" s="54">
        <v>1244</v>
      </c>
      <c r="J72" s="54">
        <v>2174</v>
      </c>
      <c r="K72" s="54">
        <v>1239</v>
      </c>
    </row>
    <row r="73" spans="1:11" ht="14.5">
      <c r="A73" s="54" t="s">
        <v>175</v>
      </c>
      <c r="B73" s="54">
        <v>57</v>
      </c>
      <c r="C73" s="54">
        <v>36</v>
      </c>
      <c r="D73" s="54">
        <v>59</v>
      </c>
      <c r="E73" s="54">
        <v>37</v>
      </c>
      <c r="F73" s="54">
        <v>61</v>
      </c>
      <c r="G73" s="54">
        <v>37</v>
      </c>
      <c r="H73" s="54">
        <v>64</v>
      </c>
      <c r="I73" s="54">
        <v>37</v>
      </c>
      <c r="J73" s="54">
        <v>70</v>
      </c>
      <c r="K73" s="54">
        <v>41</v>
      </c>
    </row>
    <row r="74" spans="1:11" ht="14.5">
      <c r="A74" s="77" t="s">
        <v>125</v>
      </c>
      <c r="B74" s="54">
        <v>2651</v>
      </c>
      <c r="C74" s="54">
        <v>1642</v>
      </c>
      <c r="D74" s="54">
        <v>2704</v>
      </c>
      <c r="E74" s="54">
        <v>1642</v>
      </c>
      <c r="F74" s="54">
        <v>2769</v>
      </c>
      <c r="G74" s="54">
        <v>1654</v>
      </c>
      <c r="H74" s="54">
        <v>2847</v>
      </c>
      <c r="I74" s="54">
        <v>1695</v>
      </c>
      <c r="J74" s="54">
        <v>2897</v>
      </c>
      <c r="K74" s="54">
        <v>1705</v>
      </c>
    </row>
    <row r="75" spans="1:11" ht="15">
      <c r="A75" s="70" t="s">
        <v>116</v>
      </c>
      <c r="B75" s="69" t="s">
        <v>23</v>
      </c>
      <c r="C75" s="69" t="s">
        <v>120</v>
      </c>
      <c r="D75" s="69" t="s">
        <v>121</v>
      </c>
      <c r="E75" s="69" t="s">
        <v>122</v>
      </c>
      <c r="F75" s="69">
        <v>2022</v>
      </c>
      <c r="G75" s="69" t="s">
        <v>123</v>
      </c>
      <c r="H75" s="69" t="s">
        <v>26</v>
      </c>
      <c r="I75" s="69" t="s">
        <v>123</v>
      </c>
      <c r="J75" s="69" t="s">
        <v>27</v>
      </c>
      <c r="K75" s="69" t="s">
        <v>124</v>
      </c>
    </row>
    <row r="76" spans="1:11" ht="14.5">
      <c r="A76" s="54" t="s">
        <v>176</v>
      </c>
      <c r="B76" s="54">
        <v>94</v>
      </c>
      <c r="C76" s="54">
        <v>53</v>
      </c>
      <c r="D76" s="54">
        <v>97</v>
      </c>
      <c r="E76" s="54">
        <v>52</v>
      </c>
      <c r="F76" s="54">
        <v>98</v>
      </c>
      <c r="G76" s="54">
        <v>50</v>
      </c>
      <c r="H76" s="54">
        <v>101</v>
      </c>
      <c r="I76" s="54">
        <v>52</v>
      </c>
      <c r="J76" s="54">
        <v>106</v>
      </c>
      <c r="K76" s="54">
        <v>55</v>
      </c>
    </row>
    <row r="77" spans="1:11" ht="14.5">
      <c r="A77" s="77" t="s">
        <v>201</v>
      </c>
      <c r="B77" s="54">
        <v>400</v>
      </c>
      <c r="C77" s="54">
        <v>103</v>
      </c>
      <c r="D77" s="54">
        <v>396</v>
      </c>
      <c r="E77" s="54">
        <v>83</v>
      </c>
      <c r="F77" s="54">
        <v>389</v>
      </c>
      <c r="G77" s="54">
        <v>68</v>
      </c>
      <c r="H77" s="54">
        <v>386</v>
      </c>
      <c r="I77" s="54">
        <v>58</v>
      </c>
      <c r="J77" s="54">
        <v>376</v>
      </c>
      <c r="K77" s="54">
        <v>49</v>
      </c>
    </row>
    <row r="78" spans="1:11" ht="14.5">
      <c r="A78" s="54" t="s">
        <v>177</v>
      </c>
      <c r="B78" s="54">
        <v>10</v>
      </c>
      <c r="C78" s="54">
        <v>10</v>
      </c>
      <c r="D78" s="54">
        <v>18</v>
      </c>
      <c r="E78" s="54">
        <v>18</v>
      </c>
      <c r="F78" s="54">
        <v>22</v>
      </c>
      <c r="G78" s="54">
        <v>22</v>
      </c>
      <c r="H78" s="54">
        <v>28</v>
      </c>
      <c r="I78" s="54">
        <v>28</v>
      </c>
      <c r="J78" s="54">
        <v>33</v>
      </c>
      <c r="K78" s="54">
        <v>33</v>
      </c>
    </row>
    <row r="79" spans="1:11" ht="14.5">
      <c r="A79" s="54" t="s">
        <v>178</v>
      </c>
      <c r="B79" s="54">
        <v>74</v>
      </c>
      <c r="C79" s="54">
        <v>39</v>
      </c>
      <c r="D79" s="54">
        <v>75</v>
      </c>
      <c r="E79" s="54">
        <v>37</v>
      </c>
      <c r="F79" s="54">
        <v>77</v>
      </c>
      <c r="G79" s="54">
        <v>37</v>
      </c>
      <c r="H79" s="54">
        <v>80</v>
      </c>
      <c r="I79" s="54">
        <v>39</v>
      </c>
      <c r="J79" s="54">
        <v>80</v>
      </c>
      <c r="K79" s="54">
        <v>34</v>
      </c>
    </row>
    <row r="80" spans="1:11" ht="14.5">
      <c r="A80" s="54" t="s">
        <v>179</v>
      </c>
      <c r="B80" s="54">
        <v>74</v>
      </c>
      <c r="C80" s="54">
        <v>59</v>
      </c>
      <c r="D80" s="54">
        <v>78</v>
      </c>
      <c r="E80" s="54">
        <v>62</v>
      </c>
      <c r="F80" s="54">
        <v>82</v>
      </c>
      <c r="G80" s="54">
        <v>64</v>
      </c>
      <c r="H80" s="54">
        <v>87</v>
      </c>
      <c r="I80" s="54">
        <v>67</v>
      </c>
      <c r="J80" s="54">
        <v>91</v>
      </c>
      <c r="K80" s="54">
        <v>68</v>
      </c>
    </row>
    <row r="81" spans="1:11" ht="14.5">
      <c r="A81" s="54" t="s">
        <v>180</v>
      </c>
      <c r="B81" s="54">
        <v>93</v>
      </c>
      <c r="C81" s="54">
        <v>89</v>
      </c>
      <c r="D81" s="54">
        <v>118</v>
      </c>
      <c r="E81" s="54">
        <v>112</v>
      </c>
      <c r="F81" s="54">
        <v>138</v>
      </c>
      <c r="G81" s="54">
        <v>128</v>
      </c>
      <c r="H81" s="54">
        <v>156</v>
      </c>
      <c r="I81" s="54">
        <v>142</v>
      </c>
      <c r="J81" s="54">
        <v>182</v>
      </c>
      <c r="K81" s="54">
        <v>164</v>
      </c>
    </row>
    <row r="82" spans="1:11" ht="14.5">
      <c r="A82" s="54" t="s">
        <v>181</v>
      </c>
      <c r="B82" s="54">
        <v>81</v>
      </c>
      <c r="C82" s="54">
        <v>27</v>
      </c>
      <c r="D82" s="54">
        <v>88</v>
      </c>
      <c r="E82" s="54">
        <v>30</v>
      </c>
      <c r="F82" s="54">
        <v>98</v>
      </c>
      <c r="G82" s="54">
        <v>39</v>
      </c>
      <c r="H82" s="54">
        <v>103</v>
      </c>
      <c r="I82" s="54">
        <v>41</v>
      </c>
      <c r="J82" s="54">
        <v>110</v>
      </c>
      <c r="K82" s="54">
        <v>48</v>
      </c>
    </row>
    <row r="83" spans="1:11" ht="14.5">
      <c r="A83" s="54" t="s">
        <v>182</v>
      </c>
      <c r="B83" s="54">
        <v>100</v>
      </c>
      <c r="C83" s="54">
        <v>64</v>
      </c>
      <c r="D83" s="54">
        <v>104</v>
      </c>
      <c r="E83" s="54">
        <v>61</v>
      </c>
      <c r="F83" s="54">
        <v>111</v>
      </c>
      <c r="G83" s="54">
        <v>66</v>
      </c>
      <c r="H83" s="54">
        <v>113</v>
      </c>
      <c r="I83" s="54">
        <v>66</v>
      </c>
      <c r="J83" s="54">
        <v>119</v>
      </c>
      <c r="K83" s="54">
        <v>69</v>
      </c>
    </row>
    <row r="84" spans="1:11" ht="14.5">
      <c r="A84" s="54" t="s">
        <v>183</v>
      </c>
      <c r="B84" s="54">
        <v>7</v>
      </c>
      <c r="C84" s="54">
        <v>7</v>
      </c>
      <c r="D84" s="54">
        <v>9</v>
      </c>
      <c r="E84" s="54">
        <v>8</v>
      </c>
      <c r="F84" s="54">
        <v>9</v>
      </c>
      <c r="G84" s="54">
        <v>8</v>
      </c>
      <c r="H84" s="54">
        <v>13</v>
      </c>
      <c r="I84" s="54">
        <v>12</v>
      </c>
      <c r="J84" s="54">
        <v>15</v>
      </c>
      <c r="K84" s="54">
        <v>14</v>
      </c>
    </row>
    <row r="85" spans="1:11" ht="14.5">
      <c r="A85" s="54" t="s">
        <v>184</v>
      </c>
      <c r="B85" s="54">
        <v>5</v>
      </c>
      <c r="C85" s="54">
        <v>4</v>
      </c>
      <c r="D85" s="54">
        <v>9</v>
      </c>
      <c r="E85" s="54">
        <v>7</v>
      </c>
      <c r="F85" s="54">
        <v>9</v>
      </c>
      <c r="G85" s="54">
        <v>7</v>
      </c>
      <c r="H85" s="54">
        <v>10</v>
      </c>
      <c r="I85" s="54">
        <v>8</v>
      </c>
      <c r="J85" s="54">
        <v>11</v>
      </c>
      <c r="K85" s="54">
        <v>9</v>
      </c>
    </row>
    <row r="86" spans="1:11" ht="14.5">
      <c r="A86" s="77" t="s">
        <v>125</v>
      </c>
      <c r="B86" s="54">
        <v>938</v>
      </c>
      <c r="C86" s="54">
        <v>455</v>
      </c>
      <c r="D86" s="54">
        <v>992</v>
      </c>
      <c r="E86" s="54">
        <v>470</v>
      </c>
      <c r="F86" s="54">
        <v>1033</v>
      </c>
      <c r="G86" s="54">
        <v>489</v>
      </c>
      <c r="H86" s="54">
        <v>1077</v>
      </c>
      <c r="I86" s="54">
        <v>513</v>
      </c>
      <c r="J86" s="54">
        <v>1123</v>
      </c>
      <c r="K86" s="54">
        <v>543</v>
      </c>
    </row>
    <row r="87" spans="1:11" ht="15">
      <c r="A87" s="70" t="s">
        <v>117</v>
      </c>
      <c r="B87" s="69" t="s">
        <v>23</v>
      </c>
      <c r="C87" s="69" t="s">
        <v>120</v>
      </c>
      <c r="D87" s="69" t="s">
        <v>121</v>
      </c>
      <c r="E87" s="69" t="s">
        <v>122</v>
      </c>
      <c r="F87" s="69">
        <v>2022</v>
      </c>
      <c r="G87" s="69" t="s">
        <v>123</v>
      </c>
      <c r="H87" s="69" t="s">
        <v>26</v>
      </c>
      <c r="I87" s="69" t="s">
        <v>123</v>
      </c>
      <c r="J87" s="69" t="s">
        <v>27</v>
      </c>
      <c r="K87" s="69" t="s">
        <v>124</v>
      </c>
    </row>
    <row r="88" spans="1:11" ht="14.5">
      <c r="A88" s="54" t="s">
        <v>192</v>
      </c>
      <c r="B88" s="54">
        <v>55</v>
      </c>
      <c r="C88" s="54">
        <v>41</v>
      </c>
      <c r="D88" s="54">
        <v>56</v>
      </c>
      <c r="E88" s="54">
        <v>39</v>
      </c>
      <c r="F88" s="54">
        <v>57</v>
      </c>
      <c r="G88" s="54">
        <v>37</v>
      </c>
      <c r="H88" s="54">
        <v>62</v>
      </c>
      <c r="I88" s="54">
        <v>40</v>
      </c>
      <c r="J88" s="54">
        <v>68</v>
      </c>
      <c r="K88" s="54">
        <v>45</v>
      </c>
    </row>
    <row r="89" spans="1:11" ht="14.5">
      <c r="A89" s="54" t="s">
        <v>193</v>
      </c>
      <c r="B89" s="54">
        <v>59</v>
      </c>
      <c r="C89" s="54">
        <v>44</v>
      </c>
      <c r="D89" s="54">
        <v>61</v>
      </c>
      <c r="E89" s="54">
        <v>43</v>
      </c>
      <c r="F89" s="54">
        <v>63</v>
      </c>
      <c r="G89" s="54">
        <v>44</v>
      </c>
      <c r="H89" s="54">
        <v>63</v>
      </c>
      <c r="I89" s="54">
        <v>43</v>
      </c>
      <c r="J89" s="54">
        <v>61</v>
      </c>
      <c r="K89" s="54">
        <v>43</v>
      </c>
    </row>
    <row r="90" spans="1:11" ht="14.5">
      <c r="A90" s="54" t="s">
        <v>186</v>
      </c>
      <c r="B90" s="54">
        <v>68</v>
      </c>
      <c r="C90" s="54">
        <v>40</v>
      </c>
      <c r="D90" s="54">
        <v>68</v>
      </c>
      <c r="E90" s="54">
        <v>40</v>
      </c>
      <c r="F90" s="54">
        <v>71</v>
      </c>
      <c r="G90" s="54">
        <v>44</v>
      </c>
      <c r="H90" s="54">
        <v>71</v>
      </c>
      <c r="I90" s="54">
        <v>43</v>
      </c>
      <c r="J90" s="54">
        <v>70</v>
      </c>
      <c r="K90" s="54">
        <v>43</v>
      </c>
    </row>
    <row r="91" spans="1:11" ht="14.5">
      <c r="A91" s="77" t="s">
        <v>202</v>
      </c>
      <c r="B91" s="54">
        <v>68</v>
      </c>
      <c r="C91" s="54">
        <v>41</v>
      </c>
      <c r="D91" s="54">
        <v>72</v>
      </c>
      <c r="E91" s="54">
        <v>46</v>
      </c>
      <c r="F91" s="54">
        <v>78</v>
      </c>
      <c r="G91" s="54">
        <v>52</v>
      </c>
      <c r="H91" s="54">
        <v>81</v>
      </c>
      <c r="I91" s="54">
        <v>55</v>
      </c>
      <c r="J91" s="54">
        <v>82</v>
      </c>
      <c r="K91" s="54">
        <v>55</v>
      </c>
    </row>
    <row r="92" spans="1:11" ht="14.5">
      <c r="A92" s="54" t="s">
        <v>187</v>
      </c>
      <c r="B92" s="54">
        <v>101</v>
      </c>
      <c r="C92" s="54">
        <v>74</v>
      </c>
      <c r="D92" s="54">
        <v>105</v>
      </c>
      <c r="E92" s="54">
        <v>75</v>
      </c>
      <c r="F92" s="54">
        <v>110</v>
      </c>
      <c r="G92" s="54">
        <v>76</v>
      </c>
      <c r="H92" s="54">
        <v>115</v>
      </c>
      <c r="I92" s="54">
        <v>80</v>
      </c>
      <c r="J92" s="54">
        <v>118</v>
      </c>
      <c r="K92" s="54">
        <v>80</v>
      </c>
    </row>
    <row r="93" spans="1:11" ht="14.5">
      <c r="A93" s="54" t="s">
        <v>188</v>
      </c>
      <c r="B93" s="54">
        <v>27</v>
      </c>
      <c r="C93" s="54">
        <v>25</v>
      </c>
      <c r="D93" s="54">
        <v>41</v>
      </c>
      <c r="E93" s="54">
        <v>35</v>
      </c>
      <c r="F93" s="54">
        <v>48</v>
      </c>
      <c r="G93" s="54">
        <v>40</v>
      </c>
      <c r="H93" s="54">
        <v>59</v>
      </c>
      <c r="I93" s="54">
        <v>50</v>
      </c>
      <c r="J93" s="54">
        <v>75</v>
      </c>
      <c r="K93" s="54">
        <v>63</v>
      </c>
    </row>
    <row r="94" spans="1:11" ht="14.5">
      <c r="A94" s="54" t="s">
        <v>189</v>
      </c>
      <c r="B94" s="54">
        <v>339</v>
      </c>
      <c r="C94" s="54">
        <v>213</v>
      </c>
      <c r="D94" s="54">
        <v>346</v>
      </c>
      <c r="E94" s="54">
        <v>219</v>
      </c>
      <c r="F94" s="54">
        <v>355</v>
      </c>
      <c r="G94" s="54">
        <v>224</v>
      </c>
      <c r="H94" s="54">
        <v>363</v>
      </c>
      <c r="I94" s="54">
        <v>231</v>
      </c>
      <c r="J94" s="54">
        <v>372</v>
      </c>
      <c r="K94" s="54">
        <v>232</v>
      </c>
    </row>
    <row r="95" spans="1:11" ht="14.5">
      <c r="A95" s="54" t="s">
        <v>190</v>
      </c>
      <c r="B95" s="54">
        <v>97</v>
      </c>
      <c r="C95" s="54">
        <v>60</v>
      </c>
      <c r="D95" s="54">
        <v>99</v>
      </c>
      <c r="E95" s="54">
        <v>57</v>
      </c>
      <c r="F95" s="54">
        <v>106</v>
      </c>
      <c r="G95" s="54">
        <v>64</v>
      </c>
      <c r="H95" s="54">
        <v>111</v>
      </c>
      <c r="I95" s="54">
        <v>68</v>
      </c>
      <c r="J95" s="54">
        <v>116</v>
      </c>
      <c r="K95" s="54">
        <v>69</v>
      </c>
    </row>
    <row r="96" spans="1:11" ht="14.5">
      <c r="A96" s="54" t="s">
        <v>191</v>
      </c>
      <c r="B96" s="54">
        <v>175</v>
      </c>
      <c r="C96" s="54">
        <v>92</v>
      </c>
      <c r="D96" s="54">
        <v>177</v>
      </c>
      <c r="E96" s="54">
        <v>88</v>
      </c>
      <c r="F96" s="54">
        <v>187</v>
      </c>
      <c r="G96" s="54">
        <v>95</v>
      </c>
      <c r="H96" s="54">
        <v>193</v>
      </c>
      <c r="I96" s="54">
        <v>102</v>
      </c>
      <c r="J96" s="54">
        <v>197</v>
      </c>
      <c r="K96" s="54">
        <v>103</v>
      </c>
    </row>
    <row r="97" spans="1:11" ht="14.5">
      <c r="A97" s="77" t="s">
        <v>125</v>
      </c>
      <c r="B97" s="54">
        <v>989</v>
      </c>
      <c r="C97" s="54">
        <v>630</v>
      </c>
      <c r="D97" s="54">
        <v>1025</v>
      </c>
      <c r="E97" s="54">
        <v>642</v>
      </c>
      <c r="F97" s="54">
        <v>1075</v>
      </c>
      <c r="G97" s="54">
        <v>676</v>
      </c>
      <c r="H97" s="54">
        <v>1118</v>
      </c>
      <c r="I97" s="54">
        <v>712</v>
      </c>
      <c r="J97" s="54">
        <v>1159</v>
      </c>
      <c r="K97" s="54">
        <v>733</v>
      </c>
    </row>
    <row r="98" spans="1:11">
      <c r="A98" s="74" t="s">
        <v>44</v>
      </c>
    </row>
    <row r="99" spans="1:11">
      <c r="A99" s="74" t="s">
        <v>194</v>
      </c>
    </row>
    <row r="100" spans="1:11">
      <c r="A100" s="75" t="s">
        <v>195</v>
      </c>
    </row>
    <row r="101" spans="1:11">
      <c r="A101" s="73" t="s">
        <v>196</v>
      </c>
    </row>
    <row r="102" spans="1:11">
      <c r="A102" s="76"/>
    </row>
    <row r="103" spans="1:11">
      <c r="A103" s="73"/>
    </row>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FF851-8DE4-4BFB-B290-6039F67B1E0B}">
  <dimension ref="A1:K103"/>
  <sheetViews>
    <sheetView zoomScaleNormal="100" workbookViewId="0"/>
  </sheetViews>
  <sheetFormatPr defaultColWidth="9.296875" defaultRowHeight="13.5"/>
  <cols>
    <col min="1" max="1" width="48.796875" style="25" customWidth="1"/>
    <col min="2" max="2" width="8.19921875" style="25" customWidth="1"/>
    <col min="3" max="3" width="19" style="25" customWidth="1"/>
    <col min="4" max="4" width="13.296875" style="25" customWidth="1"/>
    <col min="5" max="5" width="17.19921875" style="25" bestFit="1" customWidth="1"/>
    <col min="6" max="8" width="13.296875" style="25" customWidth="1"/>
    <col min="9" max="9" width="17.19921875" style="25" customWidth="1"/>
    <col min="10" max="10" width="13.296875" style="25" customWidth="1"/>
    <col min="11" max="11" width="17.69921875" style="25" customWidth="1"/>
    <col min="12" max="16384" width="9.296875" style="25"/>
  </cols>
  <sheetData>
    <row r="1" spans="1:11">
      <c r="A1" s="71" t="s">
        <v>1053</v>
      </c>
    </row>
    <row r="2" spans="1:11" ht="17.25" customHeight="1">
      <c r="A2" s="62" t="s">
        <v>206</v>
      </c>
      <c r="B2" s="62"/>
      <c r="C2" s="62"/>
      <c r="D2" s="62"/>
      <c r="E2" s="62"/>
      <c r="F2" s="62"/>
      <c r="G2" s="62"/>
      <c r="H2" s="62"/>
      <c r="I2" s="62"/>
      <c r="J2" s="62"/>
    </row>
    <row r="3" spans="1:11" ht="17.25" customHeight="1">
      <c r="A3" s="60" t="s">
        <v>207</v>
      </c>
      <c r="B3" s="61"/>
      <c r="C3" s="61"/>
      <c r="D3" s="61"/>
      <c r="E3" s="61"/>
      <c r="F3" s="61"/>
      <c r="G3" s="61"/>
      <c r="H3" s="61"/>
      <c r="I3" s="61"/>
      <c r="J3" s="61"/>
    </row>
    <row r="4" spans="1:11" ht="15">
      <c r="A4" s="32" t="s">
        <v>119</v>
      </c>
      <c r="B4" s="140" t="s">
        <v>23</v>
      </c>
      <c r="C4" s="140" t="s">
        <v>1035</v>
      </c>
      <c r="D4" s="1" t="s">
        <v>121</v>
      </c>
      <c r="E4" s="142" t="s">
        <v>1036</v>
      </c>
      <c r="F4" s="140" t="s">
        <v>308</v>
      </c>
      <c r="G4" s="141" t="s">
        <v>1042</v>
      </c>
      <c r="H4" s="140" t="s">
        <v>26</v>
      </c>
      <c r="I4" s="140" t="s">
        <v>1043</v>
      </c>
      <c r="J4" s="140" t="s">
        <v>27</v>
      </c>
      <c r="K4" s="141" t="s">
        <v>1041</v>
      </c>
    </row>
    <row r="5" spans="1:11" ht="15">
      <c r="A5" s="64" t="s">
        <v>109</v>
      </c>
      <c r="B5" s="69" t="s">
        <v>23</v>
      </c>
      <c r="C5" s="69" t="s">
        <v>120</v>
      </c>
      <c r="D5" s="69" t="s">
        <v>121</v>
      </c>
      <c r="E5" s="69" t="s">
        <v>122</v>
      </c>
      <c r="F5" s="69">
        <v>2022</v>
      </c>
      <c r="G5" s="69" t="s">
        <v>123</v>
      </c>
      <c r="H5" s="69" t="s">
        <v>26</v>
      </c>
      <c r="I5" s="69" t="s">
        <v>123</v>
      </c>
      <c r="J5" s="69" t="s">
        <v>27</v>
      </c>
      <c r="K5" s="69" t="s">
        <v>124</v>
      </c>
    </row>
    <row r="6" spans="1:11" ht="14.5">
      <c r="A6" s="27" t="s">
        <v>126</v>
      </c>
      <c r="B6" s="27">
        <v>1393</v>
      </c>
      <c r="C6" s="27">
        <v>688</v>
      </c>
      <c r="D6" s="27">
        <v>1417</v>
      </c>
      <c r="E6" s="27">
        <v>696</v>
      </c>
      <c r="F6" s="27">
        <v>1432</v>
      </c>
      <c r="G6" s="27">
        <v>691</v>
      </c>
      <c r="H6" s="27">
        <v>1441</v>
      </c>
      <c r="I6" s="27">
        <v>691</v>
      </c>
      <c r="J6" s="27">
        <v>1439</v>
      </c>
      <c r="K6" s="54">
        <v>688</v>
      </c>
    </row>
    <row r="7" spans="1:11" ht="14.5">
      <c r="A7" s="64" t="s">
        <v>127</v>
      </c>
      <c r="B7" s="27">
        <v>93</v>
      </c>
      <c r="C7" s="27">
        <v>40</v>
      </c>
      <c r="D7" s="27">
        <v>96</v>
      </c>
      <c r="E7" s="27">
        <v>41</v>
      </c>
      <c r="F7" s="27">
        <v>96</v>
      </c>
      <c r="G7" s="27">
        <v>37</v>
      </c>
      <c r="H7" s="27">
        <v>96</v>
      </c>
      <c r="I7" s="27">
        <v>38</v>
      </c>
      <c r="J7" s="27">
        <v>95</v>
      </c>
      <c r="K7" s="54">
        <v>35</v>
      </c>
    </row>
    <row r="8" spans="1:11" ht="14.5">
      <c r="A8" s="64" t="s">
        <v>197</v>
      </c>
      <c r="B8" s="27">
        <v>91</v>
      </c>
      <c r="C8" s="27">
        <v>46</v>
      </c>
      <c r="D8" s="27">
        <v>93</v>
      </c>
      <c r="E8" s="27">
        <v>46</v>
      </c>
      <c r="F8" s="27">
        <v>91</v>
      </c>
      <c r="G8" s="27">
        <v>43</v>
      </c>
      <c r="H8" s="27">
        <v>93</v>
      </c>
      <c r="I8" s="27">
        <v>43</v>
      </c>
      <c r="J8" s="27">
        <v>94</v>
      </c>
      <c r="K8" s="54">
        <v>42</v>
      </c>
    </row>
    <row r="9" spans="1:11" ht="14.5">
      <c r="A9" s="64" t="s">
        <v>128</v>
      </c>
      <c r="B9" s="27">
        <v>52</v>
      </c>
      <c r="C9" s="27">
        <v>27</v>
      </c>
      <c r="D9" s="27">
        <v>55</v>
      </c>
      <c r="E9" s="27">
        <v>29</v>
      </c>
      <c r="F9" s="27">
        <v>61</v>
      </c>
      <c r="G9" s="27">
        <v>34</v>
      </c>
      <c r="H9" s="27">
        <v>62</v>
      </c>
      <c r="I9" s="27">
        <v>33</v>
      </c>
      <c r="J9" s="27">
        <v>64</v>
      </c>
      <c r="K9" s="54">
        <v>34</v>
      </c>
    </row>
    <row r="10" spans="1:11" ht="14.5">
      <c r="A10" s="64" t="s">
        <v>129</v>
      </c>
      <c r="B10" s="27">
        <v>89</v>
      </c>
      <c r="C10" s="27">
        <v>55</v>
      </c>
      <c r="D10" s="27">
        <v>91</v>
      </c>
      <c r="E10" s="27">
        <v>54</v>
      </c>
      <c r="F10" s="27">
        <v>94</v>
      </c>
      <c r="G10" s="27">
        <v>54</v>
      </c>
      <c r="H10" s="27">
        <v>94</v>
      </c>
      <c r="I10" s="27">
        <v>52</v>
      </c>
      <c r="J10" s="27">
        <v>93</v>
      </c>
      <c r="K10" s="54">
        <v>53</v>
      </c>
    </row>
    <row r="11" spans="1:11" ht="14.5">
      <c r="A11" s="64" t="s">
        <v>130</v>
      </c>
      <c r="B11" s="27">
        <v>133</v>
      </c>
      <c r="C11" s="27">
        <v>86</v>
      </c>
      <c r="D11" s="27">
        <v>140</v>
      </c>
      <c r="E11" s="27">
        <v>91</v>
      </c>
      <c r="F11" s="27">
        <v>142</v>
      </c>
      <c r="G11" s="27">
        <v>92</v>
      </c>
      <c r="H11" s="27">
        <v>147</v>
      </c>
      <c r="I11" s="27">
        <v>90</v>
      </c>
      <c r="J11" s="27">
        <v>150</v>
      </c>
      <c r="K11" s="54">
        <v>90</v>
      </c>
    </row>
    <row r="12" spans="1:11" ht="14.5">
      <c r="A12" s="64" t="s">
        <v>125</v>
      </c>
      <c r="B12" s="27">
        <v>1851</v>
      </c>
      <c r="C12" s="27">
        <v>942</v>
      </c>
      <c r="D12" s="27">
        <v>1892</v>
      </c>
      <c r="E12" s="27">
        <v>957</v>
      </c>
      <c r="F12" s="27">
        <v>1916</v>
      </c>
      <c r="G12" s="27">
        <v>951</v>
      </c>
      <c r="H12" s="27">
        <v>1933</v>
      </c>
      <c r="I12" s="27">
        <v>947</v>
      </c>
      <c r="J12" s="27">
        <v>1935</v>
      </c>
      <c r="K12" s="54">
        <v>942</v>
      </c>
    </row>
    <row r="13" spans="1:11" ht="15">
      <c r="A13" s="70" t="s">
        <v>110</v>
      </c>
      <c r="B13" s="69" t="s">
        <v>23</v>
      </c>
      <c r="C13" s="69" t="s">
        <v>120</v>
      </c>
      <c r="D13" s="69" t="s">
        <v>121</v>
      </c>
      <c r="E13" s="69" t="s">
        <v>122</v>
      </c>
      <c r="F13" s="69">
        <v>2022</v>
      </c>
      <c r="G13" s="69" t="s">
        <v>123</v>
      </c>
      <c r="H13" s="69" t="s">
        <v>26</v>
      </c>
      <c r="I13" s="69" t="s">
        <v>123</v>
      </c>
      <c r="J13" s="69" t="s">
        <v>27</v>
      </c>
      <c r="K13" s="69" t="s">
        <v>124</v>
      </c>
    </row>
    <row r="14" spans="1:11" ht="14.5">
      <c r="A14" s="64" t="s">
        <v>131</v>
      </c>
      <c r="B14" s="54">
        <v>266</v>
      </c>
      <c r="C14" s="54">
        <v>135</v>
      </c>
      <c r="D14" s="54">
        <v>264</v>
      </c>
      <c r="E14" s="54">
        <v>132</v>
      </c>
      <c r="F14" s="54">
        <v>271</v>
      </c>
      <c r="G14" s="54">
        <v>132</v>
      </c>
      <c r="H14" s="54">
        <v>277</v>
      </c>
      <c r="I14" s="54">
        <v>135</v>
      </c>
      <c r="J14" s="54">
        <v>281</v>
      </c>
      <c r="K14" s="54">
        <v>137</v>
      </c>
    </row>
    <row r="15" spans="1:11" ht="14.5">
      <c r="A15" s="27" t="s">
        <v>132</v>
      </c>
      <c r="B15" s="54">
        <v>1750</v>
      </c>
      <c r="C15" s="54">
        <v>1021</v>
      </c>
      <c r="D15" s="54">
        <v>1778</v>
      </c>
      <c r="E15" s="54">
        <v>1014</v>
      </c>
      <c r="F15" s="54">
        <v>1816</v>
      </c>
      <c r="G15" s="54">
        <v>1023</v>
      </c>
      <c r="H15" s="54">
        <v>1847</v>
      </c>
      <c r="I15" s="54">
        <v>1046</v>
      </c>
      <c r="J15" s="54">
        <v>1894</v>
      </c>
      <c r="K15" s="54">
        <v>1074</v>
      </c>
    </row>
    <row r="16" spans="1:11" ht="14.5">
      <c r="A16" s="64" t="s">
        <v>133</v>
      </c>
      <c r="B16" s="54">
        <v>138</v>
      </c>
      <c r="C16" s="54">
        <v>88</v>
      </c>
      <c r="D16" s="54">
        <v>143</v>
      </c>
      <c r="E16" s="54">
        <v>88</v>
      </c>
      <c r="F16" s="54">
        <v>145</v>
      </c>
      <c r="G16" s="54">
        <v>86</v>
      </c>
      <c r="H16" s="54">
        <v>149</v>
      </c>
      <c r="I16" s="54">
        <v>90</v>
      </c>
      <c r="J16" s="54">
        <v>156</v>
      </c>
      <c r="K16" s="54">
        <v>93</v>
      </c>
    </row>
    <row r="17" spans="1:11" ht="14.5">
      <c r="A17" s="64" t="s">
        <v>125</v>
      </c>
      <c r="B17" s="54">
        <v>2154</v>
      </c>
      <c r="C17" s="54">
        <v>1244</v>
      </c>
      <c r="D17" s="54">
        <v>2185</v>
      </c>
      <c r="E17" s="54">
        <v>1234</v>
      </c>
      <c r="F17" s="54">
        <v>2232</v>
      </c>
      <c r="G17" s="54">
        <v>1241</v>
      </c>
      <c r="H17" s="54">
        <v>2273</v>
      </c>
      <c r="I17" s="54">
        <v>1271</v>
      </c>
      <c r="J17" s="54">
        <v>2331</v>
      </c>
      <c r="K17" s="54">
        <v>1304</v>
      </c>
    </row>
    <row r="18" spans="1:11" ht="15">
      <c r="A18" s="63" t="s">
        <v>111</v>
      </c>
      <c r="B18" s="82" t="s">
        <v>23</v>
      </c>
      <c r="C18" s="82" t="s">
        <v>120</v>
      </c>
      <c r="D18" s="82" t="s">
        <v>121</v>
      </c>
      <c r="E18" s="82" t="s">
        <v>122</v>
      </c>
      <c r="F18" s="82">
        <v>2022</v>
      </c>
      <c r="G18" s="82" t="s">
        <v>123</v>
      </c>
      <c r="H18" s="82" t="s">
        <v>26</v>
      </c>
      <c r="I18" s="82" t="s">
        <v>123</v>
      </c>
      <c r="J18" s="82" t="s">
        <v>27</v>
      </c>
      <c r="K18" s="82" t="s">
        <v>124</v>
      </c>
    </row>
    <row r="19" spans="1:11" ht="14.5">
      <c r="A19" s="64" t="s">
        <v>134</v>
      </c>
      <c r="B19" s="54">
        <v>174</v>
      </c>
      <c r="C19" s="54">
        <v>170</v>
      </c>
      <c r="D19" s="54">
        <v>212</v>
      </c>
      <c r="E19" s="54">
        <v>204</v>
      </c>
      <c r="F19" s="54">
        <v>261</v>
      </c>
      <c r="G19" s="54">
        <v>252</v>
      </c>
      <c r="H19" s="54">
        <v>300</v>
      </c>
      <c r="I19" s="54">
        <v>287</v>
      </c>
      <c r="J19" s="54">
        <v>347</v>
      </c>
      <c r="K19" s="54">
        <v>331</v>
      </c>
    </row>
    <row r="20" spans="1:11" ht="14.5">
      <c r="A20" s="64" t="s">
        <v>135</v>
      </c>
      <c r="B20" s="54">
        <v>7038</v>
      </c>
      <c r="C20" s="54">
        <v>3589</v>
      </c>
      <c r="D20" s="54">
        <v>7175</v>
      </c>
      <c r="E20" s="54">
        <v>3576</v>
      </c>
      <c r="F20" s="54">
        <v>7324</v>
      </c>
      <c r="G20" s="54">
        <v>3599</v>
      </c>
      <c r="H20" s="54">
        <v>7500</v>
      </c>
      <c r="I20" s="54">
        <v>3654</v>
      </c>
      <c r="J20" s="54">
        <v>7696</v>
      </c>
      <c r="K20" s="54">
        <v>3744</v>
      </c>
    </row>
    <row r="21" spans="1:11" ht="14.5">
      <c r="A21" s="64" t="s">
        <v>136</v>
      </c>
      <c r="B21" s="54">
        <v>155</v>
      </c>
      <c r="C21" s="54">
        <v>65</v>
      </c>
      <c r="D21" s="54">
        <v>159</v>
      </c>
      <c r="E21" s="54">
        <v>66</v>
      </c>
      <c r="F21" s="54">
        <v>171</v>
      </c>
      <c r="G21" s="54">
        <v>77</v>
      </c>
      <c r="H21" s="54">
        <v>179</v>
      </c>
      <c r="I21" s="54">
        <v>84</v>
      </c>
      <c r="J21" s="54">
        <v>186</v>
      </c>
      <c r="K21" s="54">
        <v>89</v>
      </c>
    </row>
    <row r="22" spans="1:11" ht="15">
      <c r="A22" s="81" t="s">
        <v>137</v>
      </c>
      <c r="B22" s="80">
        <v>310</v>
      </c>
      <c r="C22" s="80">
        <v>162</v>
      </c>
      <c r="D22" s="80">
        <v>315</v>
      </c>
      <c r="E22" s="80">
        <v>163</v>
      </c>
      <c r="F22" s="80">
        <v>327</v>
      </c>
      <c r="G22" s="80">
        <v>169</v>
      </c>
      <c r="H22" s="80">
        <v>336</v>
      </c>
      <c r="I22" s="80">
        <v>170</v>
      </c>
      <c r="J22" s="80">
        <v>343</v>
      </c>
      <c r="K22" s="80">
        <v>174</v>
      </c>
    </row>
    <row r="23" spans="1:11" ht="14.5">
      <c r="A23" s="64" t="s">
        <v>138</v>
      </c>
      <c r="B23" s="54">
        <v>535</v>
      </c>
      <c r="C23" s="54">
        <v>301</v>
      </c>
      <c r="D23" s="54">
        <v>549</v>
      </c>
      <c r="E23" s="54">
        <v>294</v>
      </c>
      <c r="F23" s="54">
        <v>562</v>
      </c>
      <c r="G23" s="54">
        <v>292</v>
      </c>
      <c r="H23" s="54">
        <v>575</v>
      </c>
      <c r="I23" s="54">
        <v>287</v>
      </c>
      <c r="J23" s="54">
        <v>588</v>
      </c>
      <c r="K23" s="54">
        <v>297</v>
      </c>
    </row>
    <row r="24" spans="1:11" ht="14.5">
      <c r="A24" s="27" t="s">
        <v>139</v>
      </c>
      <c r="B24" s="54">
        <v>113</v>
      </c>
      <c r="C24" s="54">
        <v>78</v>
      </c>
      <c r="D24" s="54">
        <v>114</v>
      </c>
      <c r="E24" s="54">
        <v>71</v>
      </c>
      <c r="F24" s="54">
        <v>114</v>
      </c>
      <c r="G24" s="54">
        <v>67</v>
      </c>
      <c r="H24" s="54">
        <v>118</v>
      </c>
      <c r="I24" s="54">
        <v>67</v>
      </c>
      <c r="J24" s="54">
        <v>118</v>
      </c>
      <c r="K24" s="54">
        <v>65</v>
      </c>
    </row>
    <row r="25" spans="1:11" ht="14.5">
      <c r="A25" s="64" t="s">
        <v>140</v>
      </c>
      <c r="B25" s="54">
        <v>39</v>
      </c>
      <c r="C25" s="54">
        <v>24</v>
      </c>
      <c r="D25" s="54">
        <v>40</v>
      </c>
      <c r="E25" s="54">
        <v>24</v>
      </c>
      <c r="F25" s="54">
        <v>43</v>
      </c>
      <c r="G25" s="54">
        <v>26</v>
      </c>
      <c r="H25" s="54">
        <v>46</v>
      </c>
      <c r="I25" s="54">
        <v>28</v>
      </c>
      <c r="J25" s="54">
        <v>49</v>
      </c>
      <c r="K25" s="54">
        <v>30</v>
      </c>
    </row>
    <row r="26" spans="1:11" ht="14.5">
      <c r="A26" s="64" t="s">
        <v>141</v>
      </c>
      <c r="B26" s="54">
        <v>8</v>
      </c>
      <c r="C26" s="54">
        <v>2</v>
      </c>
      <c r="D26" s="54">
        <v>8</v>
      </c>
      <c r="E26" s="54">
        <v>2</v>
      </c>
      <c r="F26" s="54">
        <v>7</v>
      </c>
      <c r="G26" s="54">
        <v>2</v>
      </c>
      <c r="H26" s="54">
        <v>7</v>
      </c>
      <c r="I26" s="54">
        <v>2</v>
      </c>
      <c r="J26" s="54">
        <v>7</v>
      </c>
      <c r="K26" s="54">
        <v>1</v>
      </c>
    </row>
    <row r="27" spans="1:11" ht="14.5">
      <c r="A27" s="64" t="s">
        <v>142</v>
      </c>
      <c r="B27" s="54">
        <v>400</v>
      </c>
      <c r="C27" s="54">
        <v>246</v>
      </c>
      <c r="D27" s="54">
        <v>413</v>
      </c>
      <c r="E27" s="54">
        <v>252</v>
      </c>
      <c r="F27" s="54">
        <v>425</v>
      </c>
      <c r="G27" s="54">
        <v>257</v>
      </c>
      <c r="H27" s="54">
        <v>431</v>
      </c>
      <c r="I27" s="54">
        <v>257</v>
      </c>
      <c r="J27" s="54">
        <v>450</v>
      </c>
      <c r="K27" s="54">
        <v>272</v>
      </c>
    </row>
    <row r="28" spans="1:11" ht="14.5">
      <c r="A28" s="64" t="s">
        <v>143</v>
      </c>
      <c r="B28" s="54">
        <v>274</v>
      </c>
      <c r="C28" s="54">
        <v>146</v>
      </c>
      <c r="D28" s="54">
        <v>275</v>
      </c>
      <c r="E28" s="54">
        <v>143</v>
      </c>
      <c r="F28" s="54">
        <v>276</v>
      </c>
      <c r="G28" s="54">
        <v>139</v>
      </c>
      <c r="H28" s="54">
        <v>280</v>
      </c>
      <c r="I28" s="54">
        <v>139</v>
      </c>
      <c r="J28" s="54">
        <v>284</v>
      </c>
      <c r="K28" s="54">
        <v>140</v>
      </c>
    </row>
    <row r="29" spans="1:11" ht="14.5">
      <c r="A29" s="64" t="s">
        <v>144</v>
      </c>
      <c r="B29" s="54">
        <v>48</v>
      </c>
      <c r="C29" s="54">
        <v>35</v>
      </c>
      <c r="D29" s="54">
        <v>49</v>
      </c>
      <c r="E29" s="54">
        <v>33</v>
      </c>
      <c r="F29" s="54">
        <v>51</v>
      </c>
      <c r="G29" s="54">
        <v>35</v>
      </c>
      <c r="H29" s="54">
        <v>53</v>
      </c>
      <c r="I29" s="54">
        <v>34</v>
      </c>
      <c r="J29" s="54">
        <v>54</v>
      </c>
      <c r="K29" s="54">
        <v>33</v>
      </c>
    </row>
    <row r="30" spans="1:11" ht="14.5">
      <c r="A30" s="64" t="s">
        <v>145</v>
      </c>
      <c r="B30" s="54">
        <v>80</v>
      </c>
      <c r="C30" s="54">
        <v>20</v>
      </c>
      <c r="D30" s="54">
        <v>80</v>
      </c>
      <c r="E30" s="54">
        <v>19</v>
      </c>
      <c r="F30" s="54">
        <v>77</v>
      </c>
      <c r="G30" s="54">
        <v>16</v>
      </c>
      <c r="H30" s="54">
        <v>79</v>
      </c>
      <c r="I30" s="54">
        <v>17</v>
      </c>
      <c r="J30" s="54">
        <v>78</v>
      </c>
      <c r="K30" s="54">
        <v>16</v>
      </c>
    </row>
    <row r="31" spans="1:11" ht="14.5">
      <c r="A31" s="77" t="s">
        <v>125</v>
      </c>
      <c r="B31" s="54">
        <v>9174</v>
      </c>
      <c r="C31" s="54">
        <v>4838</v>
      </c>
      <c r="D31" s="54">
        <v>9389</v>
      </c>
      <c r="E31" s="54">
        <v>4847</v>
      </c>
      <c r="F31" s="54">
        <v>9638</v>
      </c>
      <c r="G31" s="54">
        <v>4931</v>
      </c>
      <c r="H31" s="54">
        <v>9904</v>
      </c>
      <c r="I31" s="54">
        <v>5026</v>
      </c>
      <c r="J31" s="54">
        <v>10200</v>
      </c>
      <c r="K31" s="54">
        <v>5192</v>
      </c>
    </row>
    <row r="32" spans="1:11" ht="15">
      <c r="A32" s="70" t="s">
        <v>112</v>
      </c>
      <c r="B32" s="82" t="s">
        <v>23</v>
      </c>
      <c r="C32" s="82" t="s">
        <v>120</v>
      </c>
      <c r="D32" s="82" t="s">
        <v>121</v>
      </c>
      <c r="E32" s="82" t="s">
        <v>122</v>
      </c>
      <c r="F32" s="82">
        <v>2022</v>
      </c>
      <c r="G32" s="82" t="s">
        <v>123</v>
      </c>
      <c r="H32" s="82" t="s">
        <v>26</v>
      </c>
      <c r="I32" s="82" t="s">
        <v>123</v>
      </c>
      <c r="J32" s="82" t="s">
        <v>27</v>
      </c>
      <c r="K32" s="82" t="s">
        <v>124</v>
      </c>
    </row>
    <row r="33" spans="1:11" ht="14.5">
      <c r="A33" s="54" t="s">
        <v>146</v>
      </c>
      <c r="B33" s="54">
        <v>314</v>
      </c>
      <c r="C33" s="54">
        <v>184</v>
      </c>
      <c r="D33" s="54">
        <v>318</v>
      </c>
      <c r="E33" s="54">
        <v>187</v>
      </c>
      <c r="F33" s="54">
        <v>321</v>
      </c>
      <c r="G33" s="54">
        <v>188</v>
      </c>
      <c r="H33" s="54">
        <v>322</v>
      </c>
      <c r="I33" s="54">
        <v>187</v>
      </c>
      <c r="J33" s="54">
        <v>325</v>
      </c>
      <c r="K33" s="54">
        <v>183</v>
      </c>
    </row>
    <row r="34" spans="1:11" ht="14.5">
      <c r="A34" s="54" t="s">
        <v>147</v>
      </c>
      <c r="B34" s="54">
        <v>496</v>
      </c>
      <c r="C34" s="54">
        <v>221</v>
      </c>
      <c r="D34" s="54">
        <v>504</v>
      </c>
      <c r="E34" s="54">
        <v>218</v>
      </c>
      <c r="F34" s="54">
        <v>510</v>
      </c>
      <c r="G34" s="54">
        <v>215</v>
      </c>
      <c r="H34" s="54">
        <v>517</v>
      </c>
      <c r="I34" s="54">
        <v>222</v>
      </c>
      <c r="J34" s="54">
        <v>520</v>
      </c>
      <c r="K34" s="54">
        <v>215</v>
      </c>
    </row>
    <row r="35" spans="1:11" ht="14.5">
      <c r="A35" s="77" t="s">
        <v>198</v>
      </c>
      <c r="B35" s="54">
        <v>283</v>
      </c>
      <c r="C35" s="54">
        <v>183</v>
      </c>
      <c r="D35" s="54">
        <v>286</v>
      </c>
      <c r="E35" s="54">
        <v>181</v>
      </c>
      <c r="F35" s="54">
        <v>293</v>
      </c>
      <c r="G35" s="54">
        <v>181</v>
      </c>
      <c r="H35" s="54">
        <v>292</v>
      </c>
      <c r="I35" s="54">
        <v>176</v>
      </c>
      <c r="J35" s="54">
        <v>298</v>
      </c>
      <c r="K35" s="54">
        <v>175</v>
      </c>
    </row>
    <row r="36" spans="1:11" ht="14.5">
      <c r="A36" s="54" t="s">
        <v>148</v>
      </c>
      <c r="B36" s="54">
        <v>4354</v>
      </c>
      <c r="C36" s="54">
        <v>2466</v>
      </c>
      <c r="D36" s="54">
        <v>4394</v>
      </c>
      <c r="E36" s="54">
        <v>2459</v>
      </c>
      <c r="F36" s="54">
        <v>4437</v>
      </c>
      <c r="G36" s="54">
        <v>2465</v>
      </c>
      <c r="H36" s="54">
        <v>4495</v>
      </c>
      <c r="I36" s="54">
        <v>2470</v>
      </c>
      <c r="J36" s="54">
        <v>4546</v>
      </c>
      <c r="K36" s="54">
        <v>2481</v>
      </c>
    </row>
    <row r="37" spans="1:11" ht="14.5">
      <c r="A37" s="54" t="s">
        <v>149</v>
      </c>
      <c r="B37" s="54">
        <v>1350</v>
      </c>
      <c r="C37" s="54">
        <v>905</v>
      </c>
      <c r="D37" s="54">
        <v>1378</v>
      </c>
      <c r="E37" s="54">
        <v>910</v>
      </c>
      <c r="F37" s="54">
        <v>1416</v>
      </c>
      <c r="G37" s="54">
        <v>929</v>
      </c>
      <c r="H37" s="54">
        <v>1450</v>
      </c>
      <c r="I37" s="54">
        <v>940</v>
      </c>
      <c r="J37" s="54">
        <v>1474</v>
      </c>
      <c r="K37" s="54">
        <v>935</v>
      </c>
    </row>
    <row r="38" spans="1:11" ht="14.5">
      <c r="A38" s="54" t="s">
        <v>150</v>
      </c>
      <c r="B38" s="54">
        <v>388</v>
      </c>
      <c r="C38" s="54">
        <v>209</v>
      </c>
      <c r="D38" s="54">
        <v>393</v>
      </c>
      <c r="E38" s="54">
        <v>206</v>
      </c>
      <c r="F38" s="54">
        <v>402</v>
      </c>
      <c r="G38" s="54">
        <v>206</v>
      </c>
      <c r="H38" s="54">
        <v>410</v>
      </c>
      <c r="I38" s="54">
        <v>210</v>
      </c>
      <c r="J38" s="54">
        <v>408</v>
      </c>
      <c r="K38" s="54">
        <v>209</v>
      </c>
    </row>
    <row r="39" spans="1:11" ht="14.5">
      <c r="A39" s="54" t="s">
        <v>151</v>
      </c>
      <c r="B39" s="54">
        <v>431</v>
      </c>
      <c r="C39" s="54">
        <v>285</v>
      </c>
      <c r="D39" s="54">
        <v>447</v>
      </c>
      <c r="E39" s="54">
        <v>293</v>
      </c>
      <c r="F39" s="54">
        <v>460</v>
      </c>
      <c r="G39" s="54">
        <v>304</v>
      </c>
      <c r="H39" s="54">
        <v>473</v>
      </c>
      <c r="I39" s="54">
        <v>304</v>
      </c>
      <c r="J39" s="54">
        <v>480</v>
      </c>
      <c r="K39" s="54">
        <v>306</v>
      </c>
    </row>
    <row r="40" spans="1:11" ht="14.5">
      <c r="A40" s="54" t="s">
        <v>152</v>
      </c>
      <c r="B40" s="54">
        <v>305</v>
      </c>
      <c r="C40" s="54">
        <v>167</v>
      </c>
      <c r="D40" s="54">
        <v>308</v>
      </c>
      <c r="E40" s="54">
        <v>163</v>
      </c>
      <c r="F40" s="54">
        <v>315</v>
      </c>
      <c r="G40" s="54">
        <v>164</v>
      </c>
      <c r="H40" s="54">
        <v>317</v>
      </c>
      <c r="I40" s="54">
        <v>156</v>
      </c>
      <c r="J40" s="54">
        <v>319</v>
      </c>
      <c r="K40" s="54">
        <v>150</v>
      </c>
    </row>
    <row r="41" spans="1:11" ht="14.5">
      <c r="A41" s="77" t="s">
        <v>125</v>
      </c>
      <c r="B41" s="54">
        <v>7921</v>
      </c>
      <c r="C41" s="54">
        <v>4620</v>
      </c>
      <c r="D41" s="54">
        <v>8028</v>
      </c>
      <c r="E41" s="54">
        <v>4617</v>
      </c>
      <c r="F41" s="54">
        <v>8154</v>
      </c>
      <c r="G41" s="54">
        <v>4652</v>
      </c>
      <c r="H41" s="54">
        <v>8276</v>
      </c>
      <c r="I41" s="54">
        <v>4665</v>
      </c>
      <c r="J41" s="54">
        <v>8370</v>
      </c>
      <c r="K41" s="54">
        <v>4654</v>
      </c>
    </row>
    <row r="42" spans="1:11" ht="15">
      <c r="A42" s="70" t="s">
        <v>113</v>
      </c>
      <c r="B42" s="82" t="s">
        <v>23</v>
      </c>
      <c r="C42" s="82" t="s">
        <v>120</v>
      </c>
      <c r="D42" s="82" t="s">
        <v>121</v>
      </c>
      <c r="E42" s="82" t="s">
        <v>122</v>
      </c>
      <c r="F42" s="82">
        <v>2022</v>
      </c>
      <c r="G42" s="82" t="s">
        <v>123</v>
      </c>
      <c r="H42" s="82" t="s">
        <v>26</v>
      </c>
      <c r="I42" s="82" t="s">
        <v>123</v>
      </c>
      <c r="J42" s="82" t="s">
        <v>27</v>
      </c>
      <c r="K42" s="82" t="s">
        <v>124</v>
      </c>
    </row>
    <row r="43" spans="1:11" ht="14.5">
      <c r="A43" s="54" t="s">
        <v>153</v>
      </c>
      <c r="B43" s="54">
        <v>2380</v>
      </c>
      <c r="C43" s="54">
        <v>1537</v>
      </c>
      <c r="D43" s="54">
        <v>2428</v>
      </c>
      <c r="E43" s="54">
        <v>1519</v>
      </c>
      <c r="F43" s="54">
        <v>2477</v>
      </c>
      <c r="G43" s="54">
        <v>1510</v>
      </c>
      <c r="H43" s="54">
        <v>2523</v>
      </c>
      <c r="I43" s="54">
        <v>1497</v>
      </c>
      <c r="J43" s="54">
        <v>2577</v>
      </c>
      <c r="K43" s="54">
        <v>1503</v>
      </c>
    </row>
    <row r="44" spans="1:11" ht="14.5">
      <c r="A44" s="54" t="s">
        <v>154</v>
      </c>
      <c r="B44" s="54">
        <v>140</v>
      </c>
      <c r="C44" s="54">
        <v>63</v>
      </c>
      <c r="D44" s="54">
        <v>139</v>
      </c>
      <c r="E44" s="54">
        <v>61</v>
      </c>
      <c r="F44" s="54">
        <v>140</v>
      </c>
      <c r="G44" s="54">
        <v>58</v>
      </c>
      <c r="H44" s="54">
        <v>141</v>
      </c>
      <c r="I44" s="54">
        <v>56</v>
      </c>
      <c r="J44" s="54">
        <v>138</v>
      </c>
      <c r="K44" s="54">
        <v>54</v>
      </c>
    </row>
    <row r="45" spans="1:11" ht="14.5">
      <c r="A45" s="54" t="s">
        <v>155</v>
      </c>
      <c r="B45" s="54">
        <v>156</v>
      </c>
      <c r="C45" s="54">
        <v>99</v>
      </c>
      <c r="D45" s="54">
        <v>157</v>
      </c>
      <c r="E45" s="54">
        <v>98</v>
      </c>
      <c r="F45" s="54">
        <v>161</v>
      </c>
      <c r="G45" s="54">
        <v>99</v>
      </c>
      <c r="H45" s="54">
        <v>164</v>
      </c>
      <c r="I45" s="54">
        <v>96</v>
      </c>
      <c r="J45" s="54">
        <v>167</v>
      </c>
      <c r="K45" s="54">
        <v>96</v>
      </c>
    </row>
    <row r="46" spans="1:11" ht="14.5">
      <c r="A46" s="54" t="s">
        <v>156</v>
      </c>
      <c r="B46" s="54">
        <v>2900</v>
      </c>
      <c r="C46" s="54">
        <v>1457</v>
      </c>
      <c r="D46" s="54">
        <v>2913</v>
      </c>
      <c r="E46" s="54">
        <v>1433</v>
      </c>
      <c r="F46" s="54">
        <v>2924</v>
      </c>
      <c r="G46" s="54">
        <v>1414</v>
      </c>
      <c r="H46" s="54">
        <v>2941</v>
      </c>
      <c r="I46" s="54">
        <v>1383</v>
      </c>
      <c r="J46" s="54">
        <v>2941</v>
      </c>
      <c r="K46" s="54">
        <v>1360</v>
      </c>
    </row>
    <row r="47" spans="1:11" ht="14.5">
      <c r="A47" s="54" t="s">
        <v>157</v>
      </c>
      <c r="B47" s="54">
        <v>210</v>
      </c>
      <c r="C47" s="54">
        <v>157</v>
      </c>
      <c r="D47" s="54">
        <v>219</v>
      </c>
      <c r="E47" s="54">
        <v>161</v>
      </c>
      <c r="F47" s="54">
        <v>226</v>
      </c>
      <c r="G47" s="54">
        <v>162</v>
      </c>
      <c r="H47" s="54">
        <v>237</v>
      </c>
      <c r="I47" s="54">
        <v>165</v>
      </c>
      <c r="J47" s="54">
        <v>245</v>
      </c>
      <c r="K47" s="54">
        <v>165</v>
      </c>
    </row>
    <row r="48" spans="1:11" ht="14.5">
      <c r="A48" s="54" t="s">
        <v>158</v>
      </c>
      <c r="B48" s="54">
        <v>1172</v>
      </c>
      <c r="C48" s="54">
        <v>413</v>
      </c>
      <c r="D48" s="54">
        <v>1172</v>
      </c>
      <c r="E48" s="54">
        <v>410</v>
      </c>
      <c r="F48" s="54">
        <v>1167</v>
      </c>
      <c r="G48" s="54">
        <v>398</v>
      </c>
      <c r="H48" s="54">
        <v>1159</v>
      </c>
      <c r="I48" s="54">
        <v>389</v>
      </c>
      <c r="J48" s="54">
        <v>1142</v>
      </c>
      <c r="K48" s="54">
        <v>377</v>
      </c>
    </row>
    <row r="49" spans="1:11" ht="14.5">
      <c r="A49" s="54" t="s">
        <v>159</v>
      </c>
      <c r="B49" s="54">
        <v>2240</v>
      </c>
      <c r="C49" s="54">
        <v>1372</v>
      </c>
      <c r="D49" s="54">
        <v>2279</v>
      </c>
      <c r="E49" s="54">
        <v>1372</v>
      </c>
      <c r="F49" s="54">
        <v>2320</v>
      </c>
      <c r="G49" s="54">
        <v>1373</v>
      </c>
      <c r="H49" s="54">
        <v>2364</v>
      </c>
      <c r="I49" s="54">
        <v>1367</v>
      </c>
      <c r="J49" s="54">
        <v>2396</v>
      </c>
      <c r="K49" s="54">
        <v>1383</v>
      </c>
    </row>
    <row r="50" spans="1:11" ht="14.5">
      <c r="A50" s="54" t="s">
        <v>160</v>
      </c>
      <c r="B50" s="54">
        <v>300</v>
      </c>
      <c r="C50" s="54">
        <v>201</v>
      </c>
      <c r="D50" s="54">
        <v>302</v>
      </c>
      <c r="E50" s="54">
        <v>200</v>
      </c>
      <c r="F50" s="54">
        <v>304</v>
      </c>
      <c r="G50" s="54">
        <v>195</v>
      </c>
      <c r="H50" s="54">
        <v>309</v>
      </c>
      <c r="I50" s="54">
        <v>191</v>
      </c>
      <c r="J50" s="54">
        <v>305</v>
      </c>
      <c r="K50" s="54">
        <v>188</v>
      </c>
    </row>
    <row r="51" spans="1:11" ht="14.5">
      <c r="A51" s="54" t="s">
        <v>161</v>
      </c>
      <c r="B51" s="54">
        <v>249</v>
      </c>
      <c r="C51" s="54">
        <v>144</v>
      </c>
      <c r="D51" s="54">
        <v>250</v>
      </c>
      <c r="E51" s="54">
        <v>143</v>
      </c>
      <c r="F51" s="54">
        <v>251</v>
      </c>
      <c r="G51" s="54">
        <v>135</v>
      </c>
      <c r="H51" s="54">
        <v>254</v>
      </c>
      <c r="I51" s="54">
        <v>130</v>
      </c>
      <c r="J51" s="54">
        <v>255</v>
      </c>
      <c r="K51" s="54">
        <v>122</v>
      </c>
    </row>
    <row r="52" spans="1:11" ht="14.5">
      <c r="A52" s="54" t="s">
        <v>162</v>
      </c>
      <c r="B52" s="54">
        <v>686</v>
      </c>
      <c r="C52" s="54">
        <v>412</v>
      </c>
      <c r="D52" s="54">
        <v>707</v>
      </c>
      <c r="E52" s="54">
        <v>423</v>
      </c>
      <c r="F52" s="54">
        <v>724</v>
      </c>
      <c r="G52" s="54">
        <v>433</v>
      </c>
      <c r="H52" s="54">
        <v>740</v>
      </c>
      <c r="I52" s="54">
        <v>438</v>
      </c>
      <c r="J52" s="54">
        <v>750</v>
      </c>
      <c r="K52" s="54">
        <v>440</v>
      </c>
    </row>
    <row r="53" spans="1:11" ht="14.5">
      <c r="A53" s="54" t="s">
        <v>163</v>
      </c>
      <c r="B53" s="54">
        <v>801</v>
      </c>
      <c r="C53" s="54">
        <v>452</v>
      </c>
      <c r="D53" s="54">
        <v>816</v>
      </c>
      <c r="E53" s="54">
        <v>455</v>
      </c>
      <c r="F53" s="54">
        <v>833</v>
      </c>
      <c r="G53" s="54">
        <v>466</v>
      </c>
      <c r="H53" s="54">
        <v>850</v>
      </c>
      <c r="I53" s="54">
        <v>470</v>
      </c>
      <c r="J53" s="54">
        <v>866</v>
      </c>
      <c r="K53" s="54">
        <v>482</v>
      </c>
    </row>
    <row r="54" spans="1:11" ht="14.5">
      <c r="A54" s="54" t="s">
        <v>164</v>
      </c>
      <c r="B54" s="54">
        <v>846</v>
      </c>
      <c r="C54" s="54">
        <v>413</v>
      </c>
      <c r="D54" s="54">
        <v>861</v>
      </c>
      <c r="E54" s="54">
        <v>417</v>
      </c>
      <c r="F54" s="54">
        <v>872</v>
      </c>
      <c r="G54" s="54">
        <v>414</v>
      </c>
      <c r="H54" s="54">
        <v>878</v>
      </c>
      <c r="I54" s="54">
        <v>414</v>
      </c>
      <c r="J54" s="54">
        <v>889</v>
      </c>
      <c r="K54" s="54">
        <v>417</v>
      </c>
    </row>
    <row r="55" spans="1:11" ht="14.5">
      <c r="A55" s="54" t="s">
        <v>165</v>
      </c>
      <c r="B55" s="54">
        <v>69</v>
      </c>
      <c r="C55" s="54">
        <v>22</v>
      </c>
      <c r="D55" s="54">
        <v>69</v>
      </c>
      <c r="E55" s="54">
        <v>18</v>
      </c>
      <c r="F55" s="54">
        <v>69</v>
      </c>
      <c r="G55" s="54">
        <v>18</v>
      </c>
      <c r="H55" s="54">
        <v>68</v>
      </c>
      <c r="I55" s="54">
        <v>17</v>
      </c>
      <c r="J55" s="54">
        <v>69</v>
      </c>
      <c r="K55" s="54">
        <v>18</v>
      </c>
    </row>
    <row r="56" spans="1:11" ht="14.5">
      <c r="A56" s="54" t="s">
        <v>166</v>
      </c>
      <c r="B56" s="54">
        <v>21</v>
      </c>
      <c r="C56" s="54">
        <v>13</v>
      </c>
      <c r="D56" s="54">
        <v>21</v>
      </c>
      <c r="E56" s="54">
        <v>13</v>
      </c>
      <c r="F56" s="54">
        <v>21</v>
      </c>
      <c r="G56" s="54">
        <v>12</v>
      </c>
      <c r="H56" s="54">
        <v>21</v>
      </c>
      <c r="I56" s="54">
        <v>13</v>
      </c>
      <c r="J56" s="54">
        <v>20</v>
      </c>
      <c r="K56" s="54">
        <v>9</v>
      </c>
    </row>
    <row r="57" spans="1:11" ht="14.5">
      <c r="A57" s="77" t="s">
        <v>125</v>
      </c>
      <c r="B57" s="54">
        <v>12170</v>
      </c>
      <c r="C57" s="54">
        <v>6755</v>
      </c>
      <c r="D57" s="54">
        <v>12333</v>
      </c>
      <c r="E57" s="54">
        <v>6723</v>
      </c>
      <c r="F57" s="54">
        <v>12489</v>
      </c>
      <c r="G57" s="54">
        <v>6687</v>
      </c>
      <c r="H57" s="54">
        <v>12649</v>
      </c>
      <c r="I57" s="54">
        <v>6626</v>
      </c>
      <c r="J57" s="54">
        <v>12760</v>
      </c>
      <c r="K57" s="54">
        <v>6614</v>
      </c>
    </row>
    <row r="58" spans="1:11" ht="15">
      <c r="A58" s="70" t="s">
        <v>114</v>
      </c>
      <c r="B58" s="82" t="s">
        <v>23</v>
      </c>
      <c r="C58" s="82" t="s">
        <v>120</v>
      </c>
      <c r="D58" s="82" t="s">
        <v>121</v>
      </c>
      <c r="E58" s="82" t="s">
        <v>122</v>
      </c>
      <c r="F58" s="82">
        <v>2022</v>
      </c>
      <c r="G58" s="82" t="s">
        <v>123</v>
      </c>
      <c r="H58" s="82" t="s">
        <v>26</v>
      </c>
      <c r="I58" s="82" t="s">
        <v>123</v>
      </c>
      <c r="J58" s="82" t="s">
        <v>27</v>
      </c>
      <c r="K58" s="82" t="s">
        <v>124</v>
      </c>
    </row>
    <row r="59" spans="1:11" ht="14.5">
      <c r="A59" s="77" t="s">
        <v>199</v>
      </c>
      <c r="B59" s="54">
        <v>124</v>
      </c>
      <c r="C59" s="54">
        <v>52</v>
      </c>
      <c r="D59" s="54">
        <v>124</v>
      </c>
      <c r="E59" s="54">
        <v>50</v>
      </c>
      <c r="F59" s="54">
        <v>124</v>
      </c>
      <c r="G59" s="54">
        <v>45</v>
      </c>
      <c r="H59" s="54">
        <v>124</v>
      </c>
      <c r="I59" s="54">
        <v>43</v>
      </c>
      <c r="J59" s="54">
        <v>127</v>
      </c>
      <c r="K59" s="54">
        <v>46</v>
      </c>
    </row>
    <row r="60" spans="1:11" ht="14.5">
      <c r="A60" s="54" t="s">
        <v>167</v>
      </c>
      <c r="B60" s="54">
        <v>199</v>
      </c>
      <c r="C60" s="54">
        <v>67</v>
      </c>
      <c r="D60" s="54">
        <v>201</v>
      </c>
      <c r="E60" s="54">
        <v>65</v>
      </c>
      <c r="F60" s="54">
        <v>196</v>
      </c>
      <c r="G60" s="54">
        <v>61</v>
      </c>
      <c r="H60" s="54">
        <v>196</v>
      </c>
      <c r="I60" s="54">
        <v>63</v>
      </c>
      <c r="J60" s="54">
        <v>192</v>
      </c>
      <c r="K60" s="54">
        <v>63</v>
      </c>
    </row>
    <row r="61" spans="1:11" ht="14.5">
      <c r="A61" s="54" t="s">
        <v>168</v>
      </c>
      <c r="B61" s="54">
        <v>186</v>
      </c>
      <c r="C61" s="54">
        <v>77</v>
      </c>
      <c r="D61" s="54">
        <v>187</v>
      </c>
      <c r="E61" s="54">
        <v>74</v>
      </c>
      <c r="F61" s="54">
        <v>187</v>
      </c>
      <c r="G61" s="54">
        <v>69</v>
      </c>
      <c r="H61" s="54">
        <v>186</v>
      </c>
      <c r="I61" s="54">
        <v>65</v>
      </c>
      <c r="J61" s="54">
        <v>184</v>
      </c>
      <c r="K61" s="54">
        <v>63</v>
      </c>
    </row>
    <row r="62" spans="1:11" ht="14.5">
      <c r="A62" s="77" t="s">
        <v>200</v>
      </c>
      <c r="B62" s="54">
        <v>535</v>
      </c>
      <c r="C62" s="54">
        <v>266</v>
      </c>
      <c r="D62" s="54">
        <v>542</v>
      </c>
      <c r="E62" s="54">
        <v>274</v>
      </c>
      <c r="F62" s="54">
        <v>545</v>
      </c>
      <c r="G62" s="54">
        <v>267</v>
      </c>
      <c r="H62" s="54">
        <v>547</v>
      </c>
      <c r="I62" s="54">
        <v>262</v>
      </c>
      <c r="J62" s="54">
        <v>552</v>
      </c>
      <c r="K62" s="54">
        <v>261</v>
      </c>
    </row>
    <row r="63" spans="1:11" ht="14.5">
      <c r="A63" s="77" t="s">
        <v>125</v>
      </c>
      <c r="B63" s="54">
        <v>1044</v>
      </c>
      <c r="C63" s="54">
        <v>462</v>
      </c>
      <c r="D63" s="54">
        <v>1054</v>
      </c>
      <c r="E63" s="54">
        <v>463</v>
      </c>
      <c r="F63" s="54">
        <v>1052</v>
      </c>
      <c r="G63" s="54">
        <v>442</v>
      </c>
      <c r="H63" s="54">
        <v>1053</v>
      </c>
      <c r="I63" s="54">
        <v>433</v>
      </c>
      <c r="J63" s="54">
        <v>1055</v>
      </c>
      <c r="K63" s="54">
        <v>433</v>
      </c>
    </row>
    <row r="64" spans="1:11" ht="15">
      <c r="A64" s="70" t="s">
        <v>115</v>
      </c>
      <c r="B64" s="82" t="s">
        <v>23</v>
      </c>
      <c r="C64" s="82" t="s">
        <v>120</v>
      </c>
      <c r="D64" s="82" t="s">
        <v>121</v>
      </c>
      <c r="E64" s="82" t="s">
        <v>122</v>
      </c>
      <c r="F64" s="82">
        <v>2022</v>
      </c>
      <c r="G64" s="82" t="s">
        <v>123</v>
      </c>
      <c r="H64" s="82" t="s">
        <v>26</v>
      </c>
      <c r="I64" s="82" t="s">
        <v>123</v>
      </c>
      <c r="J64" s="82" t="s">
        <v>27</v>
      </c>
      <c r="K64" s="82" t="s">
        <v>124</v>
      </c>
    </row>
    <row r="65" spans="1:11" ht="14.5">
      <c r="A65" s="54" t="s">
        <v>169</v>
      </c>
      <c r="B65" s="54">
        <v>95</v>
      </c>
      <c r="C65" s="54">
        <v>47</v>
      </c>
      <c r="D65" s="54">
        <v>95</v>
      </c>
      <c r="E65" s="54">
        <v>46</v>
      </c>
      <c r="F65" s="54">
        <v>96</v>
      </c>
      <c r="G65" s="54">
        <v>43</v>
      </c>
      <c r="H65" s="54">
        <v>98</v>
      </c>
      <c r="I65" s="54">
        <v>43</v>
      </c>
      <c r="J65" s="54">
        <v>99</v>
      </c>
      <c r="K65" s="54">
        <v>43</v>
      </c>
    </row>
    <row r="66" spans="1:11" ht="14.5">
      <c r="A66" s="54" t="s">
        <v>170</v>
      </c>
      <c r="B66" s="54">
        <v>219</v>
      </c>
      <c r="C66" s="54">
        <v>140</v>
      </c>
      <c r="D66" s="54">
        <v>223</v>
      </c>
      <c r="E66" s="54">
        <v>139</v>
      </c>
      <c r="F66" s="54">
        <v>226</v>
      </c>
      <c r="G66" s="54">
        <v>140</v>
      </c>
      <c r="H66" s="54">
        <v>225</v>
      </c>
      <c r="I66" s="54">
        <v>133</v>
      </c>
      <c r="J66" s="54">
        <v>229</v>
      </c>
      <c r="K66" s="54">
        <v>135</v>
      </c>
    </row>
    <row r="67" spans="1:11" ht="14.5">
      <c r="A67" s="54" t="s">
        <v>171</v>
      </c>
      <c r="B67" s="54">
        <v>530</v>
      </c>
      <c r="C67" s="54">
        <v>346</v>
      </c>
      <c r="D67" s="54">
        <v>539</v>
      </c>
      <c r="E67" s="54">
        <v>345</v>
      </c>
      <c r="F67" s="54">
        <v>558</v>
      </c>
      <c r="G67" s="54">
        <v>354</v>
      </c>
      <c r="H67" s="54">
        <v>575</v>
      </c>
      <c r="I67" s="54">
        <v>358</v>
      </c>
      <c r="J67" s="54">
        <v>591</v>
      </c>
      <c r="K67" s="54">
        <v>364</v>
      </c>
    </row>
    <row r="68" spans="1:11" ht="14.5">
      <c r="A68" s="54" t="s">
        <v>172</v>
      </c>
      <c r="B68" s="54">
        <v>199</v>
      </c>
      <c r="C68" s="54">
        <v>105</v>
      </c>
      <c r="D68" s="54">
        <v>195</v>
      </c>
      <c r="E68" s="54">
        <v>96</v>
      </c>
      <c r="F68" s="54">
        <v>193</v>
      </c>
      <c r="G68" s="54">
        <v>92</v>
      </c>
      <c r="H68" s="54">
        <v>194</v>
      </c>
      <c r="I68" s="54">
        <v>84</v>
      </c>
      <c r="J68" s="54">
        <v>195</v>
      </c>
      <c r="K68" s="54">
        <v>79</v>
      </c>
    </row>
    <row r="69" spans="1:11" ht="14.5">
      <c r="A69" s="77" t="s">
        <v>125</v>
      </c>
      <c r="B69" s="54">
        <v>1043</v>
      </c>
      <c r="C69" s="54">
        <v>638</v>
      </c>
      <c r="D69" s="54">
        <v>1052</v>
      </c>
      <c r="E69" s="54">
        <v>626</v>
      </c>
      <c r="F69" s="54">
        <v>1073</v>
      </c>
      <c r="G69" s="54">
        <v>629</v>
      </c>
      <c r="H69" s="54">
        <v>1092</v>
      </c>
      <c r="I69" s="54">
        <v>618</v>
      </c>
      <c r="J69" s="54">
        <v>1114</v>
      </c>
      <c r="K69" s="54">
        <v>621</v>
      </c>
    </row>
    <row r="70" spans="1:11" ht="15">
      <c r="A70" s="70" t="s">
        <v>185</v>
      </c>
      <c r="B70" s="82" t="s">
        <v>23</v>
      </c>
      <c r="C70" s="82" t="s">
        <v>120</v>
      </c>
      <c r="D70" s="82" t="s">
        <v>121</v>
      </c>
      <c r="E70" s="82" t="s">
        <v>122</v>
      </c>
      <c r="F70" s="82">
        <v>2022</v>
      </c>
      <c r="G70" s="82" t="s">
        <v>123</v>
      </c>
      <c r="H70" s="82" t="s">
        <v>26</v>
      </c>
      <c r="I70" s="82" t="s">
        <v>123</v>
      </c>
      <c r="J70" s="82" t="s">
        <v>27</v>
      </c>
      <c r="K70" s="82" t="s">
        <v>124</v>
      </c>
    </row>
    <row r="71" spans="1:11" ht="14.5">
      <c r="A71" s="54" t="s">
        <v>173</v>
      </c>
      <c r="B71" s="54">
        <v>276</v>
      </c>
      <c r="C71" s="54">
        <v>112</v>
      </c>
      <c r="D71" s="54">
        <v>279</v>
      </c>
      <c r="E71" s="54">
        <v>114</v>
      </c>
      <c r="F71" s="54">
        <v>277</v>
      </c>
      <c r="G71" s="54">
        <v>115</v>
      </c>
      <c r="H71" s="54">
        <v>281</v>
      </c>
      <c r="I71" s="54">
        <v>115</v>
      </c>
      <c r="J71" s="54">
        <v>280</v>
      </c>
      <c r="K71" s="54">
        <v>113</v>
      </c>
    </row>
    <row r="72" spans="1:11" ht="14.5">
      <c r="A72" s="54" t="s">
        <v>174</v>
      </c>
      <c r="B72" s="54">
        <v>1969</v>
      </c>
      <c r="C72" s="54">
        <v>1067</v>
      </c>
      <c r="D72" s="54">
        <v>2011</v>
      </c>
      <c r="E72" s="54">
        <v>1076</v>
      </c>
      <c r="F72" s="54">
        <v>2041</v>
      </c>
      <c r="G72" s="54">
        <v>1085</v>
      </c>
      <c r="H72" s="54">
        <v>2081</v>
      </c>
      <c r="I72" s="54">
        <v>1102</v>
      </c>
      <c r="J72" s="54">
        <v>2132</v>
      </c>
      <c r="K72" s="54">
        <v>1129</v>
      </c>
    </row>
    <row r="73" spans="1:11" ht="14.5">
      <c r="A73" s="54" t="s">
        <v>175</v>
      </c>
      <c r="B73" s="54">
        <v>84</v>
      </c>
      <c r="C73" s="54">
        <v>39</v>
      </c>
      <c r="D73" s="54">
        <v>79</v>
      </c>
      <c r="E73" s="54">
        <v>39</v>
      </c>
      <c r="F73" s="54">
        <v>76</v>
      </c>
      <c r="G73" s="54">
        <v>38</v>
      </c>
      <c r="H73" s="54">
        <v>76</v>
      </c>
      <c r="I73" s="54">
        <v>39</v>
      </c>
      <c r="J73" s="54">
        <v>77</v>
      </c>
      <c r="K73" s="54">
        <v>39</v>
      </c>
    </row>
    <row r="74" spans="1:11" ht="14.5">
      <c r="A74" s="77" t="s">
        <v>125</v>
      </c>
      <c r="B74" s="54">
        <v>2329</v>
      </c>
      <c r="C74" s="54">
        <v>1218</v>
      </c>
      <c r="D74" s="54">
        <v>2369</v>
      </c>
      <c r="E74" s="54">
        <v>1229</v>
      </c>
      <c r="F74" s="54">
        <v>2394</v>
      </c>
      <c r="G74" s="54">
        <v>1238</v>
      </c>
      <c r="H74" s="54">
        <v>2438</v>
      </c>
      <c r="I74" s="54">
        <v>1256</v>
      </c>
      <c r="J74" s="54">
        <v>2489</v>
      </c>
      <c r="K74" s="54">
        <v>1281</v>
      </c>
    </row>
    <row r="75" spans="1:11" ht="15">
      <c r="A75" s="70" t="s">
        <v>116</v>
      </c>
      <c r="B75" s="69" t="s">
        <v>23</v>
      </c>
      <c r="C75" s="69" t="s">
        <v>120</v>
      </c>
      <c r="D75" s="69" t="s">
        <v>121</v>
      </c>
      <c r="E75" s="69" t="s">
        <v>122</v>
      </c>
      <c r="F75" s="69">
        <v>2022</v>
      </c>
      <c r="G75" s="69" t="s">
        <v>123</v>
      </c>
      <c r="H75" s="69" t="s">
        <v>26</v>
      </c>
      <c r="I75" s="69" t="s">
        <v>123</v>
      </c>
      <c r="J75" s="69" t="s">
        <v>27</v>
      </c>
      <c r="K75" s="69" t="s">
        <v>124</v>
      </c>
    </row>
    <row r="76" spans="1:11" ht="14.5">
      <c r="A76" s="54" t="s">
        <v>176</v>
      </c>
      <c r="B76" s="54">
        <v>122</v>
      </c>
      <c r="C76" s="54">
        <v>38</v>
      </c>
      <c r="D76" s="54">
        <v>123</v>
      </c>
      <c r="E76" s="54">
        <v>36</v>
      </c>
      <c r="F76" s="54">
        <v>127</v>
      </c>
      <c r="G76" s="54">
        <v>37</v>
      </c>
      <c r="H76" s="54">
        <v>125</v>
      </c>
      <c r="I76" s="54">
        <v>34</v>
      </c>
      <c r="J76" s="54">
        <v>121</v>
      </c>
      <c r="K76" s="54">
        <v>30</v>
      </c>
    </row>
    <row r="77" spans="1:11" ht="14.5">
      <c r="A77" s="77" t="s">
        <v>201</v>
      </c>
      <c r="B77" s="54">
        <v>733</v>
      </c>
      <c r="C77" s="54">
        <v>114</v>
      </c>
      <c r="D77" s="54">
        <v>720</v>
      </c>
      <c r="E77" s="54">
        <v>93</v>
      </c>
      <c r="F77" s="54">
        <v>703</v>
      </c>
      <c r="G77" s="54">
        <v>81</v>
      </c>
      <c r="H77" s="54">
        <v>685</v>
      </c>
      <c r="I77" s="54">
        <v>68</v>
      </c>
      <c r="J77" s="54">
        <v>665</v>
      </c>
      <c r="K77" s="54">
        <v>58</v>
      </c>
    </row>
    <row r="78" spans="1:11" ht="14.5">
      <c r="A78" s="54" t="s">
        <v>177</v>
      </c>
      <c r="B78" s="54">
        <v>23</v>
      </c>
      <c r="C78" s="54">
        <v>21</v>
      </c>
      <c r="D78" s="54">
        <v>33</v>
      </c>
      <c r="E78" s="54">
        <v>29</v>
      </c>
      <c r="F78" s="54">
        <v>41</v>
      </c>
      <c r="G78" s="54">
        <v>37</v>
      </c>
      <c r="H78" s="54">
        <v>47</v>
      </c>
      <c r="I78" s="54">
        <v>40</v>
      </c>
      <c r="J78" s="54">
        <v>53</v>
      </c>
      <c r="K78" s="54">
        <v>46</v>
      </c>
    </row>
    <row r="79" spans="1:11" ht="14.5">
      <c r="A79" s="54" t="s">
        <v>178</v>
      </c>
      <c r="B79" s="54">
        <v>48</v>
      </c>
      <c r="C79" s="54">
        <v>14</v>
      </c>
      <c r="D79" s="54">
        <v>47</v>
      </c>
      <c r="E79" s="54">
        <v>13</v>
      </c>
      <c r="F79" s="54">
        <v>47</v>
      </c>
      <c r="G79" s="54">
        <v>12</v>
      </c>
      <c r="H79" s="54">
        <v>49</v>
      </c>
      <c r="I79" s="54">
        <v>12</v>
      </c>
      <c r="J79" s="54">
        <v>51</v>
      </c>
      <c r="K79" s="54">
        <v>12</v>
      </c>
    </row>
    <row r="80" spans="1:11" ht="14.5">
      <c r="A80" s="54" t="s">
        <v>179</v>
      </c>
      <c r="B80" s="54">
        <v>151</v>
      </c>
      <c r="C80" s="54">
        <v>74</v>
      </c>
      <c r="D80" s="54">
        <v>151</v>
      </c>
      <c r="E80" s="54">
        <v>66</v>
      </c>
      <c r="F80" s="54">
        <v>150</v>
      </c>
      <c r="G80" s="54">
        <v>65</v>
      </c>
      <c r="H80" s="54">
        <v>152</v>
      </c>
      <c r="I80" s="54">
        <v>66</v>
      </c>
      <c r="J80" s="54">
        <v>155</v>
      </c>
      <c r="K80" s="54">
        <v>64</v>
      </c>
    </row>
    <row r="81" spans="1:11" ht="14.5">
      <c r="A81" s="54" t="s">
        <v>180</v>
      </c>
      <c r="B81" s="54">
        <v>38</v>
      </c>
      <c r="C81" s="54">
        <v>33</v>
      </c>
      <c r="D81" s="54">
        <v>45</v>
      </c>
      <c r="E81" s="54">
        <v>40</v>
      </c>
      <c r="F81" s="54">
        <v>50</v>
      </c>
      <c r="G81" s="54">
        <v>45</v>
      </c>
      <c r="H81" s="54">
        <v>59</v>
      </c>
      <c r="I81" s="54">
        <v>50</v>
      </c>
      <c r="J81" s="54">
        <v>64</v>
      </c>
      <c r="K81" s="54">
        <v>54</v>
      </c>
    </row>
    <row r="82" spans="1:11" ht="14.5">
      <c r="A82" s="54" t="s">
        <v>181</v>
      </c>
      <c r="B82" s="54">
        <v>38</v>
      </c>
      <c r="C82" s="54">
        <v>13</v>
      </c>
      <c r="D82" s="54">
        <v>39</v>
      </c>
      <c r="E82" s="54">
        <v>12</v>
      </c>
      <c r="F82" s="54">
        <v>39</v>
      </c>
      <c r="G82" s="54">
        <v>8</v>
      </c>
      <c r="H82" s="54">
        <v>41</v>
      </c>
      <c r="I82" s="54">
        <v>9</v>
      </c>
      <c r="J82" s="54">
        <v>42</v>
      </c>
      <c r="K82" s="54">
        <v>9</v>
      </c>
    </row>
    <row r="83" spans="1:11" ht="14.5">
      <c r="A83" s="54" t="s">
        <v>182</v>
      </c>
      <c r="B83" s="54">
        <v>157</v>
      </c>
      <c r="C83" s="54">
        <v>74</v>
      </c>
      <c r="D83" s="54">
        <v>158</v>
      </c>
      <c r="E83" s="54">
        <v>69</v>
      </c>
      <c r="F83" s="54">
        <v>158</v>
      </c>
      <c r="G83" s="54">
        <v>65</v>
      </c>
      <c r="H83" s="54">
        <v>159</v>
      </c>
      <c r="I83" s="54">
        <v>63</v>
      </c>
      <c r="J83" s="54">
        <v>163</v>
      </c>
      <c r="K83" s="54">
        <v>65</v>
      </c>
    </row>
    <row r="84" spans="1:11" ht="14.5">
      <c r="A84" s="54" t="s">
        <v>183</v>
      </c>
      <c r="B84" s="54">
        <v>2</v>
      </c>
      <c r="C84" s="54">
        <v>2</v>
      </c>
      <c r="D84" s="54">
        <v>5</v>
      </c>
      <c r="E84" s="54">
        <v>5</v>
      </c>
      <c r="F84" s="54">
        <v>5</v>
      </c>
      <c r="G84" s="54">
        <v>5</v>
      </c>
      <c r="H84" s="54">
        <v>6</v>
      </c>
      <c r="I84" s="54">
        <v>5</v>
      </c>
      <c r="J84" s="54">
        <v>7</v>
      </c>
      <c r="K84" s="54">
        <v>6</v>
      </c>
    </row>
    <row r="85" spans="1:11" ht="14.5">
      <c r="A85" s="54" t="s">
        <v>184</v>
      </c>
      <c r="B85" s="54">
        <v>2</v>
      </c>
      <c r="C85" s="54">
        <v>2</v>
      </c>
      <c r="D85" s="54">
        <v>3</v>
      </c>
      <c r="E85" s="54">
        <v>2</v>
      </c>
      <c r="F85" s="54">
        <v>3</v>
      </c>
      <c r="G85" s="54">
        <v>2</v>
      </c>
      <c r="H85" s="54">
        <v>3</v>
      </c>
      <c r="I85" s="54">
        <v>2</v>
      </c>
      <c r="J85" s="54">
        <v>3</v>
      </c>
      <c r="K85" s="54">
        <v>2</v>
      </c>
    </row>
    <row r="86" spans="1:11" ht="14.5">
      <c r="A86" s="77" t="s">
        <v>125</v>
      </c>
      <c r="B86" s="54">
        <v>1314</v>
      </c>
      <c r="C86" s="54">
        <v>385</v>
      </c>
      <c r="D86" s="54">
        <v>1324</v>
      </c>
      <c r="E86" s="54">
        <v>365</v>
      </c>
      <c r="F86" s="54">
        <v>1323</v>
      </c>
      <c r="G86" s="54">
        <v>357</v>
      </c>
      <c r="H86" s="54">
        <v>1326</v>
      </c>
      <c r="I86" s="54">
        <v>349</v>
      </c>
      <c r="J86" s="54">
        <v>1324</v>
      </c>
      <c r="K86" s="54">
        <v>346</v>
      </c>
    </row>
    <row r="87" spans="1:11" ht="15">
      <c r="A87" s="70" t="s">
        <v>117</v>
      </c>
      <c r="B87" s="69" t="s">
        <v>23</v>
      </c>
      <c r="C87" s="69" t="s">
        <v>120</v>
      </c>
      <c r="D87" s="69" t="s">
        <v>121</v>
      </c>
      <c r="E87" s="69" t="s">
        <v>122</v>
      </c>
      <c r="F87" s="69">
        <v>2022</v>
      </c>
      <c r="G87" s="69" t="s">
        <v>123</v>
      </c>
      <c r="H87" s="69" t="s">
        <v>26</v>
      </c>
      <c r="I87" s="69" t="s">
        <v>123</v>
      </c>
      <c r="J87" s="69" t="s">
        <v>27</v>
      </c>
      <c r="K87" s="69" t="s">
        <v>124</v>
      </c>
    </row>
    <row r="88" spans="1:11" ht="14.5">
      <c r="A88" s="54" t="s">
        <v>192</v>
      </c>
      <c r="B88" s="54">
        <v>41</v>
      </c>
      <c r="C88" s="54">
        <v>17</v>
      </c>
      <c r="D88" s="54">
        <v>41</v>
      </c>
      <c r="E88" s="54">
        <v>17</v>
      </c>
      <c r="F88" s="54">
        <v>41</v>
      </c>
      <c r="G88" s="54">
        <v>16</v>
      </c>
      <c r="H88" s="54">
        <v>42</v>
      </c>
      <c r="I88" s="54">
        <v>16</v>
      </c>
      <c r="J88" s="54">
        <v>40</v>
      </c>
      <c r="K88" s="54">
        <v>16</v>
      </c>
    </row>
    <row r="89" spans="1:11" ht="14.5">
      <c r="A89" s="54" t="s">
        <v>193</v>
      </c>
      <c r="B89" s="54">
        <v>75</v>
      </c>
      <c r="C89" s="54">
        <v>39</v>
      </c>
      <c r="D89" s="54">
        <v>78</v>
      </c>
      <c r="E89" s="54">
        <v>42</v>
      </c>
      <c r="F89" s="54">
        <v>80</v>
      </c>
      <c r="G89" s="54">
        <v>44</v>
      </c>
      <c r="H89" s="54">
        <v>79</v>
      </c>
      <c r="I89" s="54">
        <v>40</v>
      </c>
      <c r="J89" s="54">
        <v>77</v>
      </c>
      <c r="K89" s="54">
        <v>38</v>
      </c>
    </row>
    <row r="90" spans="1:11" ht="14.5">
      <c r="A90" s="54" t="s">
        <v>186</v>
      </c>
      <c r="B90" s="54">
        <v>48</v>
      </c>
      <c r="C90" s="54">
        <v>18</v>
      </c>
      <c r="D90" s="54">
        <v>49</v>
      </c>
      <c r="E90" s="54">
        <v>20</v>
      </c>
      <c r="F90" s="54">
        <v>50</v>
      </c>
      <c r="G90" s="54">
        <v>20</v>
      </c>
      <c r="H90" s="54">
        <v>47</v>
      </c>
      <c r="I90" s="54">
        <v>20</v>
      </c>
      <c r="J90" s="54">
        <v>49</v>
      </c>
      <c r="K90" s="54">
        <v>19</v>
      </c>
    </row>
    <row r="91" spans="1:11" ht="14.5">
      <c r="A91" s="77" t="s">
        <v>202</v>
      </c>
      <c r="B91" s="54">
        <v>277</v>
      </c>
      <c r="C91" s="54">
        <v>134</v>
      </c>
      <c r="D91" s="54">
        <v>279</v>
      </c>
      <c r="E91" s="54">
        <v>132</v>
      </c>
      <c r="F91" s="54">
        <v>281</v>
      </c>
      <c r="G91" s="54">
        <v>127</v>
      </c>
      <c r="H91" s="54">
        <v>280</v>
      </c>
      <c r="I91" s="54">
        <v>130</v>
      </c>
      <c r="J91" s="54">
        <v>277</v>
      </c>
      <c r="K91" s="54">
        <v>129</v>
      </c>
    </row>
    <row r="92" spans="1:11" ht="14.5">
      <c r="A92" s="54" t="s">
        <v>187</v>
      </c>
      <c r="B92" s="54">
        <v>199</v>
      </c>
      <c r="C92" s="54">
        <v>88</v>
      </c>
      <c r="D92" s="54">
        <v>199</v>
      </c>
      <c r="E92" s="54">
        <v>90</v>
      </c>
      <c r="F92" s="54">
        <v>200</v>
      </c>
      <c r="G92" s="54">
        <v>85</v>
      </c>
      <c r="H92" s="54">
        <v>203</v>
      </c>
      <c r="I92" s="54">
        <v>80</v>
      </c>
      <c r="J92" s="54">
        <v>203</v>
      </c>
      <c r="K92" s="54">
        <v>74</v>
      </c>
    </row>
    <row r="93" spans="1:11" ht="14.5">
      <c r="A93" s="54" t="s">
        <v>188</v>
      </c>
      <c r="B93" s="54">
        <v>17</v>
      </c>
      <c r="C93" s="54">
        <v>15</v>
      </c>
      <c r="D93" s="54">
        <v>23</v>
      </c>
      <c r="E93" s="54">
        <v>15</v>
      </c>
      <c r="F93" s="54">
        <v>25</v>
      </c>
      <c r="G93" s="54">
        <v>15</v>
      </c>
      <c r="H93" s="54">
        <v>26</v>
      </c>
      <c r="I93" s="54">
        <v>16</v>
      </c>
      <c r="J93" s="54">
        <v>29</v>
      </c>
      <c r="K93" s="54">
        <v>16</v>
      </c>
    </row>
    <row r="94" spans="1:11" ht="14.5">
      <c r="A94" s="54" t="s">
        <v>189</v>
      </c>
      <c r="B94" s="54">
        <v>278</v>
      </c>
      <c r="C94" s="54">
        <v>115</v>
      </c>
      <c r="D94" s="54">
        <v>277</v>
      </c>
      <c r="E94" s="54">
        <v>107</v>
      </c>
      <c r="F94" s="54">
        <v>278</v>
      </c>
      <c r="G94" s="54">
        <v>111</v>
      </c>
      <c r="H94" s="54">
        <v>281</v>
      </c>
      <c r="I94" s="54">
        <v>113</v>
      </c>
      <c r="J94" s="54">
        <v>286</v>
      </c>
      <c r="K94" s="54">
        <v>117</v>
      </c>
    </row>
    <row r="95" spans="1:11" ht="14.5">
      <c r="A95" s="54" t="s">
        <v>190</v>
      </c>
      <c r="B95" s="54">
        <v>186</v>
      </c>
      <c r="C95" s="54">
        <v>80</v>
      </c>
      <c r="D95" s="54">
        <v>183</v>
      </c>
      <c r="E95" s="54">
        <v>79</v>
      </c>
      <c r="F95" s="54">
        <v>179</v>
      </c>
      <c r="G95" s="54">
        <v>77</v>
      </c>
      <c r="H95" s="54">
        <v>178</v>
      </c>
      <c r="I95" s="54">
        <v>74</v>
      </c>
      <c r="J95" s="54">
        <v>178</v>
      </c>
      <c r="K95" s="54">
        <v>73</v>
      </c>
    </row>
    <row r="96" spans="1:11" ht="14.5">
      <c r="A96" s="54" t="s">
        <v>191</v>
      </c>
      <c r="B96" s="54">
        <v>49</v>
      </c>
      <c r="C96" s="54">
        <v>15</v>
      </c>
      <c r="D96" s="54">
        <v>53</v>
      </c>
      <c r="E96" s="54">
        <v>20</v>
      </c>
      <c r="F96" s="54">
        <v>54</v>
      </c>
      <c r="G96" s="54">
        <v>21</v>
      </c>
      <c r="H96" s="54">
        <v>55</v>
      </c>
      <c r="I96" s="54">
        <v>21</v>
      </c>
      <c r="J96" s="54">
        <v>54</v>
      </c>
      <c r="K96" s="54">
        <v>21</v>
      </c>
    </row>
    <row r="97" spans="1:11" ht="14.5">
      <c r="A97" s="77" t="s">
        <v>125</v>
      </c>
      <c r="B97" s="54">
        <v>1170</v>
      </c>
      <c r="C97" s="54">
        <v>521</v>
      </c>
      <c r="D97" s="54">
        <v>1182</v>
      </c>
      <c r="E97" s="54">
        <v>522</v>
      </c>
      <c r="F97" s="54">
        <v>1188</v>
      </c>
      <c r="G97" s="54">
        <v>516</v>
      </c>
      <c r="H97" s="54">
        <v>1191</v>
      </c>
      <c r="I97" s="54">
        <v>510</v>
      </c>
      <c r="J97" s="54">
        <v>1193</v>
      </c>
      <c r="K97" s="54">
        <v>503</v>
      </c>
    </row>
    <row r="98" spans="1:11">
      <c r="A98" s="74" t="s">
        <v>44</v>
      </c>
    </row>
    <row r="99" spans="1:11">
      <c r="A99" s="74" t="s">
        <v>194</v>
      </c>
    </row>
    <row r="100" spans="1:11">
      <c r="A100" s="75" t="s">
        <v>195</v>
      </c>
    </row>
    <row r="101" spans="1:11">
      <c r="A101" s="73" t="s">
        <v>196</v>
      </c>
    </row>
    <row r="102" spans="1:11">
      <c r="A102" s="76"/>
    </row>
    <row r="103" spans="1:11">
      <c r="A103" s="73"/>
    </row>
  </sheetData>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551E-BB31-4429-B904-BA250BBBF586}">
  <dimension ref="A1:ASV100"/>
  <sheetViews>
    <sheetView zoomScaleNormal="100" workbookViewId="0"/>
  </sheetViews>
  <sheetFormatPr defaultColWidth="9.296875" defaultRowHeight="13.5"/>
  <cols>
    <col min="1" max="1" width="48.796875" style="25" customWidth="1"/>
    <col min="2" max="4" width="13.296875" style="25" customWidth="1"/>
    <col min="5" max="5" width="52.5" style="25" customWidth="1"/>
    <col min="6" max="16384" width="9.296875" style="25"/>
  </cols>
  <sheetData>
    <row r="1" spans="1:1192">
      <c r="A1" s="71" t="s">
        <v>1053</v>
      </c>
    </row>
    <row r="2" spans="1:1192" ht="17.25" customHeight="1">
      <c r="A2" s="62" t="s">
        <v>208</v>
      </c>
      <c r="B2" s="62"/>
      <c r="C2" s="62"/>
      <c r="D2" s="62"/>
      <c r="E2" s="62"/>
    </row>
    <row r="3" spans="1:1192" ht="17.25" customHeight="1">
      <c r="A3" s="60" t="s">
        <v>209</v>
      </c>
      <c r="B3" s="61"/>
      <c r="C3" s="61"/>
      <c r="D3" s="61"/>
      <c r="E3" s="61"/>
    </row>
    <row r="4" spans="1:1192" ht="15">
      <c r="A4" s="32" t="s">
        <v>119</v>
      </c>
      <c r="B4" s="32" t="s">
        <v>37</v>
      </c>
      <c r="C4" s="1" t="s">
        <v>38</v>
      </c>
      <c r="D4" s="1" t="s">
        <v>210</v>
      </c>
      <c r="E4" s="79" t="s">
        <v>1044</v>
      </c>
    </row>
    <row r="5" spans="1:1192" ht="15">
      <c r="A5" s="63" t="s">
        <v>109</v>
      </c>
      <c r="B5" s="69" t="s">
        <v>37</v>
      </c>
      <c r="C5" s="69" t="s">
        <v>38</v>
      </c>
      <c r="D5" s="69" t="s">
        <v>210</v>
      </c>
      <c r="E5" s="69" t="s">
        <v>1044</v>
      </c>
    </row>
    <row r="6" spans="1:1192" s="155" customFormat="1" ht="14.5">
      <c r="A6" s="27" t="s">
        <v>126</v>
      </c>
      <c r="B6" s="27">
        <v>58</v>
      </c>
      <c r="C6" s="27">
        <v>23</v>
      </c>
      <c r="D6" s="27">
        <v>81</v>
      </c>
      <c r="E6" s="27">
        <v>77</v>
      </c>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c r="ON6" s="25"/>
      <c r="OO6" s="25"/>
      <c r="OP6" s="25"/>
      <c r="OQ6" s="25"/>
      <c r="OR6" s="25"/>
      <c r="OS6" s="25"/>
      <c r="OT6" s="25"/>
      <c r="OU6" s="25"/>
      <c r="OV6" s="25"/>
      <c r="OW6" s="25"/>
      <c r="OX6" s="25"/>
      <c r="OY6" s="25"/>
      <c r="OZ6" s="25"/>
      <c r="PA6" s="25"/>
      <c r="PB6" s="25"/>
      <c r="PC6" s="25"/>
      <c r="PD6" s="25"/>
      <c r="PE6" s="25"/>
      <c r="PF6" s="25"/>
      <c r="PG6" s="25"/>
      <c r="PH6" s="25"/>
      <c r="PI6" s="25"/>
      <c r="PJ6" s="25"/>
      <c r="PK6" s="25"/>
      <c r="PL6" s="25"/>
      <c r="PM6" s="25"/>
      <c r="PN6" s="25"/>
      <c r="PO6" s="25"/>
      <c r="PP6" s="25"/>
      <c r="PQ6" s="25"/>
      <c r="PR6" s="25"/>
      <c r="PS6" s="25"/>
      <c r="PT6" s="25"/>
      <c r="PU6" s="25"/>
      <c r="PV6" s="25"/>
      <c r="PW6" s="25"/>
      <c r="PX6" s="25"/>
      <c r="PY6" s="25"/>
      <c r="PZ6" s="25"/>
      <c r="QA6" s="25"/>
      <c r="QB6" s="25"/>
      <c r="QC6" s="25"/>
      <c r="QD6" s="25"/>
      <c r="QE6" s="25"/>
      <c r="QF6" s="25"/>
      <c r="QG6" s="25"/>
      <c r="QH6" s="25"/>
      <c r="QI6" s="25"/>
      <c r="QJ6" s="25"/>
      <c r="QK6" s="25"/>
      <c r="QL6" s="25"/>
      <c r="QM6" s="25"/>
      <c r="QN6" s="25"/>
      <c r="QO6" s="25"/>
      <c r="QP6" s="25"/>
      <c r="QQ6" s="25"/>
      <c r="QR6" s="25"/>
      <c r="QS6" s="25"/>
      <c r="QT6" s="25"/>
      <c r="QU6" s="25"/>
      <c r="QV6" s="25"/>
      <c r="QW6" s="25"/>
      <c r="QX6" s="25"/>
      <c r="QY6" s="25"/>
      <c r="QZ6" s="25"/>
      <c r="RA6" s="25"/>
      <c r="RB6" s="25"/>
      <c r="RC6" s="25"/>
      <c r="RD6" s="25"/>
      <c r="RE6" s="25"/>
      <c r="RF6" s="25"/>
      <c r="RG6" s="25"/>
      <c r="RH6" s="25"/>
      <c r="RI6" s="25"/>
      <c r="RJ6" s="25"/>
      <c r="RK6" s="25"/>
      <c r="RL6" s="25"/>
      <c r="RM6" s="25"/>
      <c r="RN6" s="25"/>
      <c r="RO6" s="25"/>
      <c r="RP6" s="25"/>
      <c r="RQ6" s="25"/>
      <c r="RR6" s="25"/>
      <c r="RS6" s="25"/>
      <c r="RT6" s="25"/>
      <c r="RU6" s="25"/>
      <c r="RV6" s="25"/>
      <c r="RW6" s="25"/>
      <c r="RX6" s="25"/>
      <c r="RY6" s="25"/>
      <c r="RZ6" s="25"/>
      <c r="SA6" s="25"/>
      <c r="SB6" s="25"/>
      <c r="SC6" s="25"/>
      <c r="SD6" s="25"/>
      <c r="SE6" s="25"/>
      <c r="SF6" s="25"/>
      <c r="SG6" s="25"/>
      <c r="SH6" s="25"/>
      <c r="SI6" s="25"/>
      <c r="SJ6" s="25"/>
      <c r="SK6" s="25"/>
      <c r="SL6" s="25"/>
      <c r="SM6" s="25"/>
      <c r="SN6" s="25"/>
      <c r="SO6" s="25"/>
      <c r="SP6" s="25"/>
      <c r="SQ6" s="25"/>
      <c r="SR6" s="25"/>
      <c r="SS6" s="25"/>
      <c r="ST6" s="25"/>
      <c r="SU6" s="25"/>
      <c r="SV6" s="25"/>
      <c r="SW6" s="25"/>
      <c r="SX6" s="25"/>
      <c r="SY6" s="25"/>
      <c r="SZ6" s="25"/>
      <c r="TA6" s="25"/>
      <c r="TB6" s="25"/>
      <c r="TC6" s="25"/>
      <c r="TD6" s="25"/>
      <c r="TE6" s="25"/>
      <c r="TF6" s="25"/>
      <c r="TG6" s="25"/>
      <c r="TH6" s="25"/>
      <c r="TI6" s="25"/>
      <c r="TJ6" s="25"/>
      <c r="TK6" s="25"/>
      <c r="TL6" s="25"/>
      <c r="TM6" s="25"/>
      <c r="TN6" s="25"/>
      <c r="TO6" s="25"/>
      <c r="TP6" s="25"/>
      <c r="TQ6" s="25"/>
      <c r="TR6" s="25"/>
      <c r="TS6" s="25"/>
      <c r="TT6" s="25"/>
      <c r="TU6" s="25"/>
      <c r="TV6" s="25"/>
      <c r="TW6" s="25"/>
      <c r="TX6" s="25"/>
      <c r="TY6" s="25"/>
      <c r="TZ6" s="25"/>
      <c r="UA6" s="25"/>
      <c r="UB6" s="25"/>
      <c r="UC6" s="25"/>
      <c r="UD6" s="25"/>
      <c r="UE6" s="25"/>
      <c r="UF6" s="25"/>
      <c r="UG6" s="25"/>
      <c r="UH6" s="25"/>
      <c r="UI6" s="25"/>
      <c r="UJ6" s="25"/>
      <c r="UK6" s="25"/>
      <c r="UL6" s="25"/>
      <c r="UM6" s="25"/>
      <c r="UN6" s="25"/>
      <c r="UO6" s="25"/>
      <c r="UP6" s="25"/>
      <c r="UQ6" s="25"/>
      <c r="UR6" s="25"/>
      <c r="US6" s="25"/>
      <c r="UT6" s="25"/>
      <c r="UU6" s="25"/>
      <c r="UV6" s="25"/>
      <c r="UW6" s="25"/>
      <c r="UX6" s="25"/>
      <c r="UY6" s="25"/>
      <c r="UZ6" s="25"/>
      <c r="VA6" s="25"/>
      <c r="VB6" s="25"/>
      <c r="VC6" s="25"/>
      <c r="VD6" s="25"/>
      <c r="VE6" s="25"/>
      <c r="VF6" s="25"/>
      <c r="VG6" s="25"/>
      <c r="VH6" s="25"/>
      <c r="VI6" s="25"/>
      <c r="VJ6" s="25"/>
      <c r="VK6" s="25"/>
      <c r="VL6" s="25"/>
      <c r="VM6" s="25"/>
      <c r="VN6" s="25"/>
      <c r="VO6" s="25"/>
      <c r="VP6" s="25"/>
      <c r="VQ6" s="25"/>
      <c r="VR6" s="25"/>
      <c r="VS6" s="25"/>
      <c r="VT6" s="25"/>
      <c r="VU6" s="25"/>
      <c r="VV6" s="25"/>
      <c r="VW6" s="25"/>
      <c r="VX6" s="25"/>
      <c r="VY6" s="25"/>
      <c r="VZ6" s="25"/>
      <c r="WA6" s="25"/>
      <c r="WB6" s="25"/>
      <c r="WC6" s="25"/>
      <c r="WD6" s="25"/>
      <c r="WE6" s="25"/>
      <c r="WF6" s="25"/>
      <c r="WG6" s="25"/>
      <c r="WH6" s="25"/>
      <c r="WI6" s="25"/>
      <c r="WJ6" s="25"/>
      <c r="WK6" s="25"/>
      <c r="WL6" s="25"/>
      <c r="WM6" s="25"/>
      <c r="WN6" s="25"/>
      <c r="WO6" s="25"/>
      <c r="WP6" s="25"/>
      <c r="WQ6" s="25"/>
      <c r="WR6" s="25"/>
      <c r="WS6" s="25"/>
      <c r="WT6" s="25"/>
      <c r="WU6" s="25"/>
      <c r="WV6" s="25"/>
      <c r="WW6" s="25"/>
      <c r="WX6" s="25"/>
      <c r="WY6" s="25"/>
      <c r="WZ6" s="25"/>
      <c r="XA6" s="25"/>
      <c r="XB6" s="25"/>
      <c r="XC6" s="25"/>
      <c r="XD6" s="25"/>
      <c r="XE6" s="25"/>
      <c r="XF6" s="25"/>
      <c r="XG6" s="25"/>
      <c r="XH6" s="25"/>
      <c r="XI6" s="25"/>
      <c r="XJ6" s="25"/>
      <c r="XK6" s="25"/>
      <c r="XL6" s="25"/>
      <c r="XM6" s="25"/>
      <c r="XN6" s="25"/>
      <c r="XO6" s="25"/>
      <c r="XP6" s="25"/>
      <c r="XQ6" s="25"/>
      <c r="XR6" s="25"/>
      <c r="XS6" s="25"/>
      <c r="XT6" s="25"/>
      <c r="XU6" s="25"/>
      <c r="XV6" s="25"/>
      <c r="XW6" s="25"/>
      <c r="XX6" s="25"/>
      <c r="XY6" s="25"/>
      <c r="XZ6" s="25"/>
      <c r="YA6" s="25"/>
      <c r="YB6" s="25"/>
      <c r="YC6" s="25"/>
      <c r="YD6" s="25"/>
      <c r="YE6" s="25"/>
      <c r="YF6" s="25"/>
      <c r="YG6" s="25"/>
      <c r="YH6" s="25"/>
      <c r="YI6" s="25"/>
      <c r="YJ6" s="25"/>
      <c r="YK6" s="25"/>
      <c r="YL6" s="25"/>
      <c r="YM6" s="25"/>
      <c r="YN6" s="25"/>
      <c r="YO6" s="25"/>
      <c r="YP6" s="25"/>
      <c r="YQ6" s="25"/>
      <c r="YR6" s="25"/>
      <c r="YS6" s="25"/>
      <c r="YT6" s="25"/>
      <c r="YU6" s="25"/>
      <c r="YV6" s="25"/>
      <c r="YW6" s="25"/>
      <c r="YX6" s="25"/>
      <c r="YY6" s="25"/>
      <c r="YZ6" s="25"/>
      <c r="ZA6" s="25"/>
      <c r="ZB6" s="25"/>
      <c r="ZC6" s="25"/>
      <c r="ZD6" s="25"/>
      <c r="ZE6" s="25"/>
      <c r="ZF6" s="25"/>
      <c r="ZG6" s="25"/>
      <c r="ZH6" s="25"/>
      <c r="ZI6" s="25"/>
      <c r="ZJ6" s="25"/>
      <c r="ZK6" s="25"/>
      <c r="ZL6" s="25"/>
      <c r="ZM6" s="25"/>
      <c r="ZN6" s="25"/>
      <c r="ZO6" s="25"/>
      <c r="ZP6" s="25"/>
      <c r="ZQ6" s="25"/>
      <c r="ZR6" s="25"/>
      <c r="ZS6" s="25"/>
      <c r="ZT6" s="25"/>
      <c r="ZU6" s="25"/>
      <c r="ZV6" s="25"/>
      <c r="ZW6" s="25"/>
      <c r="ZX6" s="25"/>
      <c r="ZY6" s="25"/>
      <c r="ZZ6" s="25"/>
      <c r="AAA6" s="25"/>
      <c r="AAB6" s="25"/>
      <c r="AAC6" s="25"/>
      <c r="AAD6" s="25"/>
      <c r="AAE6" s="25"/>
      <c r="AAF6" s="25"/>
      <c r="AAG6" s="25"/>
      <c r="AAH6" s="25"/>
      <c r="AAI6" s="25"/>
      <c r="AAJ6" s="25"/>
      <c r="AAK6" s="25"/>
      <c r="AAL6" s="25"/>
      <c r="AAM6" s="25"/>
      <c r="AAN6" s="25"/>
      <c r="AAO6" s="25"/>
      <c r="AAP6" s="25"/>
      <c r="AAQ6" s="25"/>
      <c r="AAR6" s="25"/>
      <c r="AAS6" s="25"/>
      <c r="AAT6" s="25"/>
      <c r="AAU6" s="25"/>
      <c r="AAV6" s="25"/>
      <c r="AAW6" s="25"/>
      <c r="AAX6" s="25"/>
      <c r="AAY6" s="25"/>
      <c r="AAZ6" s="25"/>
      <c r="ABA6" s="25"/>
      <c r="ABB6" s="25"/>
      <c r="ABC6" s="25"/>
      <c r="ABD6" s="25"/>
      <c r="ABE6" s="25"/>
      <c r="ABF6" s="25"/>
      <c r="ABG6" s="25"/>
      <c r="ABH6" s="25"/>
      <c r="ABI6" s="25"/>
      <c r="ABJ6" s="25"/>
      <c r="ABK6" s="25"/>
      <c r="ABL6" s="25"/>
      <c r="ABM6" s="25"/>
      <c r="ABN6" s="25"/>
      <c r="ABO6" s="25"/>
      <c r="ABP6" s="25"/>
      <c r="ABQ6" s="25"/>
      <c r="ABR6" s="25"/>
      <c r="ABS6" s="25"/>
      <c r="ABT6" s="25"/>
      <c r="ABU6" s="25"/>
      <c r="ABV6" s="25"/>
      <c r="ABW6" s="25"/>
      <c r="ABX6" s="25"/>
      <c r="ABY6" s="25"/>
      <c r="ABZ6" s="25"/>
      <c r="ACA6" s="25"/>
      <c r="ACB6" s="25"/>
      <c r="ACC6" s="25"/>
      <c r="ACD6" s="25"/>
      <c r="ACE6" s="25"/>
      <c r="ACF6" s="25"/>
      <c r="ACG6" s="25"/>
      <c r="ACH6" s="25"/>
      <c r="ACI6" s="25"/>
      <c r="ACJ6" s="25"/>
      <c r="ACK6" s="25"/>
      <c r="ACL6" s="25"/>
      <c r="ACM6" s="25"/>
      <c r="ACN6" s="25"/>
      <c r="ACO6" s="25"/>
      <c r="ACP6" s="25"/>
      <c r="ACQ6" s="25"/>
      <c r="ACR6" s="25"/>
      <c r="ACS6" s="25"/>
      <c r="ACT6" s="25"/>
      <c r="ACU6" s="25"/>
      <c r="ACV6" s="25"/>
      <c r="ACW6" s="25"/>
      <c r="ACX6" s="25"/>
      <c r="ACY6" s="25"/>
      <c r="ACZ6" s="25"/>
      <c r="ADA6" s="25"/>
      <c r="ADB6" s="25"/>
      <c r="ADC6" s="25"/>
      <c r="ADD6" s="25"/>
      <c r="ADE6" s="25"/>
      <c r="ADF6" s="25"/>
      <c r="ADG6" s="25"/>
      <c r="ADH6" s="25"/>
      <c r="ADI6" s="25"/>
      <c r="ADJ6" s="25"/>
      <c r="ADK6" s="25"/>
      <c r="ADL6" s="25"/>
      <c r="ADM6" s="25"/>
      <c r="ADN6" s="25"/>
      <c r="ADO6" s="25"/>
      <c r="ADP6" s="25"/>
      <c r="ADQ6" s="25"/>
      <c r="ADR6" s="25"/>
      <c r="ADS6" s="25"/>
      <c r="ADT6" s="25"/>
      <c r="ADU6" s="25"/>
      <c r="ADV6" s="25"/>
      <c r="ADW6" s="25"/>
      <c r="ADX6" s="25"/>
      <c r="ADY6" s="25"/>
      <c r="ADZ6" s="25"/>
      <c r="AEA6" s="25"/>
      <c r="AEB6" s="25"/>
      <c r="AEC6" s="25"/>
      <c r="AED6" s="25"/>
      <c r="AEE6" s="25"/>
      <c r="AEF6" s="25"/>
      <c r="AEG6" s="25"/>
      <c r="AEH6" s="25"/>
      <c r="AEI6" s="25"/>
      <c r="AEJ6" s="25"/>
      <c r="AEK6" s="25"/>
      <c r="AEL6" s="25"/>
      <c r="AEM6" s="25"/>
      <c r="AEN6" s="25"/>
      <c r="AEO6" s="25"/>
      <c r="AEP6" s="25"/>
      <c r="AEQ6" s="25"/>
      <c r="AER6" s="25"/>
      <c r="AES6" s="25"/>
      <c r="AET6" s="25"/>
      <c r="AEU6" s="25"/>
      <c r="AEV6" s="25"/>
      <c r="AEW6" s="25"/>
      <c r="AEX6" s="25"/>
      <c r="AEY6" s="25"/>
      <c r="AEZ6" s="25"/>
      <c r="AFA6" s="25"/>
      <c r="AFB6" s="25"/>
      <c r="AFC6" s="25"/>
      <c r="AFD6" s="25"/>
      <c r="AFE6" s="25"/>
      <c r="AFF6" s="25"/>
      <c r="AFG6" s="25"/>
      <c r="AFH6" s="25"/>
      <c r="AFI6" s="25"/>
      <c r="AFJ6" s="25"/>
      <c r="AFK6" s="25"/>
      <c r="AFL6" s="25"/>
      <c r="AFM6" s="25"/>
      <c r="AFN6" s="25"/>
      <c r="AFO6" s="25"/>
      <c r="AFP6" s="25"/>
      <c r="AFQ6" s="25"/>
      <c r="AFR6" s="25"/>
      <c r="AFS6" s="25"/>
      <c r="AFT6" s="25"/>
      <c r="AFU6" s="25"/>
      <c r="AFV6" s="25"/>
      <c r="AFW6" s="25"/>
      <c r="AFX6" s="25"/>
      <c r="AFY6" s="25"/>
      <c r="AFZ6" s="25"/>
      <c r="AGA6" s="25"/>
      <c r="AGB6" s="25"/>
      <c r="AGC6" s="25"/>
      <c r="AGD6" s="25"/>
      <c r="AGE6" s="25"/>
      <c r="AGF6" s="25"/>
      <c r="AGG6" s="25"/>
      <c r="AGH6" s="25"/>
      <c r="AGI6" s="25"/>
      <c r="AGJ6" s="25"/>
      <c r="AGK6" s="25"/>
      <c r="AGL6" s="25"/>
      <c r="AGM6" s="25"/>
      <c r="AGN6" s="25"/>
      <c r="AGO6" s="25"/>
      <c r="AGP6" s="25"/>
      <c r="AGQ6" s="25"/>
      <c r="AGR6" s="25"/>
      <c r="AGS6" s="25"/>
      <c r="AGT6" s="25"/>
      <c r="AGU6" s="25"/>
      <c r="AGV6" s="25"/>
      <c r="AGW6" s="25"/>
      <c r="AGX6" s="25"/>
      <c r="AGY6" s="25"/>
      <c r="AGZ6" s="25"/>
      <c r="AHA6" s="25"/>
      <c r="AHB6" s="25"/>
      <c r="AHC6" s="25"/>
      <c r="AHD6" s="25"/>
      <c r="AHE6" s="25"/>
      <c r="AHF6" s="25"/>
      <c r="AHG6" s="25"/>
      <c r="AHH6" s="25"/>
      <c r="AHI6" s="25"/>
      <c r="AHJ6" s="25"/>
      <c r="AHK6" s="25"/>
      <c r="AHL6" s="25"/>
      <c r="AHM6" s="25"/>
      <c r="AHN6" s="25"/>
      <c r="AHO6" s="25"/>
      <c r="AHP6" s="25"/>
      <c r="AHQ6" s="25"/>
      <c r="AHR6" s="25"/>
      <c r="AHS6" s="25"/>
      <c r="AHT6" s="25"/>
      <c r="AHU6" s="25"/>
      <c r="AHV6" s="25"/>
      <c r="AHW6" s="25"/>
      <c r="AHX6" s="25"/>
      <c r="AHY6" s="25"/>
      <c r="AHZ6" s="25"/>
      <c r="AIA6" s="25"/>
      <c r="AIB6" s="25"/>
      <c r="AIC6" s="25"/>
      <c r="AID6" s="25"/>
      <c r="AIE6" s="25"/>
      <c r="AIF6" s="25"/>
      <c r="AIG6" s="25"/>
      <c r="AIH6" s="25"/>
      <c r="AII6" s="25"/>
      <c r="AIJ6" s="25"/>
      <c r="AIK6" s="25"/>
      <c r="AIL6" s="25"/>
      <c r="AIM6" s="25"/>
      <c r="AIN6" s="25"/>
      <c r="AIO6" s="25"/>
      <c r="AIP6" s="25"/>
      <c r="AIQ6" s="25"/>
      <c r="AIR6" s="25"/>
      <c r="AIS6" s="25"/>
      <c r="AIT6" s="25"/>
      <c r="AIU6" s="25"/>
      <c r="AIV6" s="25"/>
      <c r="AIW6" s="25"/>
      <c r="AIX6" s="25"/>
      <c r="AIY6" s="25"/>
      <c r="AIZ6" s="25"/>
      <c r="AJA6" s="25"/>
      <c r="AJB6" s="25"/>
      <c r="AJC6" s="25"/>
      <c r="AJD6" s="25"/>
      <c r="AJE6" s="25"/>
      <c r="AJF6" s="25"/>
      <c r="AJG6" s="25"/>
      <c r="AJH6" s="25"/>
      <c r="AJI6" s="25"/>
      <c r="AJJ6" s="25"/>
      <c r="AJK6" s="25"/>
      <c r="AJL6" s="25"/>
      <c r="AJM6" s="25"/>
      <c r="AJN6" s="25"/>
      <c r="AJO6" s="25"/>
      <c r="AJP6" s="25"/>
      <c r="AJQ6" s="25"/>
      <c r="AJR6" s="25"/>
      <c r="AJS6" s="25"/>
      <c r="AJT6" s="25"/>
      <c r="AJU6" s="25"/>
      <c r="AJV6" s="25"/>
      <c r="AJW6" s="25"/>
      <c r="AJX6" s="25"/>
      <c r="AJY6" s="25"/>
      <c r="AJZ6" s="25"/>
      <c r="AKA6" s="25"/>
      <c r="AKB6" s="25"/>
      <c r="AKC6" s="25"/>
      <c r="AKD6" s="25"/>
      <c r="AKE6" s="25"/>
      <c r="AKF6" s="25"/>
      <c r="AKG6" s="25"/>
      <c r="AKH6" s="25"/>
      <c r="AKI6" s="25"/>
      <c r="AKJ6" s="25"/>
      <c r="AKK6" s="25"/>
      <c r="AKL6" s="25"/>
      <c r="AKM6" s="25"/>
      <c r="AKN6" s="25"/>
      <c r="AKO6" s="25"/>
      <c r="AKP6" s="25"/>
      <c r="AKQ6" s="25"/>
      <c r="AKR6" s="25"/>
      <c r="AKS6" s="25"/>
      <c r="AKT6" s="25"/>
      <c r="AKU6" s="25"/>
      <c r="AKV6" s="25"/>
      <c r="AKW6" s="25"/>
      <c r="AKX6" s="25"/>
      <c r="AKY6" s="25"/>
      <c r="AKZ6" s="25"/>
      <c r="ALA6" s="25"/>
      <c r="ALB6" s="25"/>
      <c r="ALC6" s="25"/>
      <c r="ALD6" s="25"/>
      <c r="ALE6" s="25"/>
      <c r="ALF6" s="25"/>
      <c r="ALG6" s="25"/>
      <c r="ALH6" s="25"/>
      <c r="ALI6" s="25"/>
      <c r="ALJ6" s="25"/>
      <c r="ALK6" s="25"/>
      <c r="ALL6" s="25"/>
      <c r="ALM6" s="25"/>
      <c r="ALN6" s="25"/>
      <c r="ALO6" s="25"/>
      <c r="ALP6" s="25"/>
      <c r="ALQ6" s="25"/>
      <c r="ALR6" s="25"/>
      <c r="ALS6" s="25"/>
      <c r="ALT6" s="25"/>
      <c r="ALU6" s="25"/>
      <c r="ALV6" s="25"/>
      <c r="ALW6" s="25"/>
      <c r="ALX6" s="25"/>
      <c r="ALY6" s="25"/>
      <c r="ALZ6" s="25"/>
      <c r="AMA6" s="25"/>
      <c r="AMB6" s="25"/>
      <c r="AMC6" s="25"/>
      <c r="AMD6" s="25"/>
      <c r="AME6" s="25"/>
      <c r="AMF6" s="25"/>
      <c r="AMG6" s="25"/>
      <c r="AMH6" s="25"/>
      <c r="AMI6" s="25"/>
      <c r="AMJ6" s="25"/>
      <c r="AMK6" s="25"/>
      <c r="AML6" s="25"/>
      <c r="AMM6" s="25"/>
      <c r="AMN6" s="25"/>
      <c r="AMO6" s="25"/>
      <c r="AMP6" s="25"/>
      <c r="AMQ6" s="25"/>
      <c r="AMR6" s="25"/>
      <c r="AMS6" s="25"/>
      <c r="AMT6" s="25"/>
      <c r="AMU6" s="25"/>
      <c r="AMV6" s="25"/>
      <c r="AMW6" s="25"/>
      <c r="AMX6" s="25"/>
      <c r="AMY6" s="25"/>
      <c r="AMZ6" s="25"/>
      <c r="ANA6" s="25"/>
      <c r="ANB6" s="25"/>
      <c r="ANC6" s="25"/>
      <c r="AND6" s="25"/>
      <c r="ANE6" s="25"/>
      <c r="ANF6" s="25"/>
      <c r="ANG6" s="25"/>
      <c r="ANH6" s="25"/>
      <c r="ANI6" s="25"/>
      <c r="ANJ6" s="25"/>
      <c r="ANK6" s="25"/>
      <c r="ANL6" s="25"/>
      <c r="ANM6" s="25"/>
      <c r="ANN6" s="25"/>
      <c r="ANO6" s="25"/>
      <c r="ANP6" s="25"/>
      <c r="ANQ6" s="25"/>
      <c r="ANR6" s="25"/>
      <c r="ANS6" s="25"/>
      <c r="ANT6" s="25"/>
      <c r="ANU6" s="25"/>
      <c r="ANV6" s="25"/>
      <c r="ANW6" s="25"/>
      <c r="ANX6" s="25"/>
      <c r="ANY6" s="25"/>
      <c r="ANZ6" s="25"/>
      <c r="AOA6" s="25"/>
      <c r="AOB6" s="25"/>
      <c r="AOC6" s="25"/>
      <c r="AOD6" s="25"/>
      <c r="AOE6" s="25"/>
      <c r="AOF6" s="25"/>
      <c r="AOG6" s="25"/>
      <c r="AOH6" s="25"/>
      <c r="AOI6" s="25"/>
      <c r="AOJ6" s="25"/>
      <c r="AOK6" s="25"/>
      <c r="AOL6" s="25"/>
      <c r="AOM6" s="25"/>
      <c r="AON6" s="25"/>
      <c r="AOO6" s="25"/>
      <c r="AOP6" s="25"/>
      <c r="AOQ6" s="25"/>
      <c r="AOR6" s="25"/>
      <c r="AOS6" s="25"/>
      <c r="AOT6" s="25"/>
      <c r="AOU6" s="25"/>
      <c r="AOV6" s="25"/>
      <c r="AOW6" s="25"/>
      <c r="AOX6" s="25"/>
      <c r="AOY6" s="25"/>
      <c r="AOZ6" s="25"/>
      <c r="APA6" s="25"/>
      <c r="APB6" s="25"/>
      <c r="APC6" s="25"/>
      <c r="APD6" s="25"/>
      <c r="APE6" s="25"/>
      <c r="APF6" s="25"/>
      <c r="APG6" s="25"/>
      <c r="APH6" s="25"/>
      <c r="API6" s="25"/>
      <c r="APJ6" s="25"/>
      <c r="APK6" s="25"/>
      <c r="APL6" s="25"/>
      <c r="APM6" s="25"/>
      <c r="APN6" s="25"/>
      <c r="APO6" s="25"/>
      <c r="APP6" s="25"/>
      <c r="APQ6" s="25"/>
      <c r="APR6" s="25"/>
      <c r="APS6" s="25"/>
      <c r="APT6" s="25"/>
      <c r="APU6" s="25"/>
      <c r="APV6" s="25"/>
      <c r="APW6" s="25"/>
      <c r="APX6" s="25"/>
      <c r="APY6" s="25"/>
      <c r="APZ6" s="25"/>
      <c r="AQA6" s="25"/>
      <c r="AQB6" s="25"/>
      <c r="AQC6" s="25"/>
      <c r="AQD6" s="25"/>
      <c r="AQE6" s="25"/>
      <c r="AQF6" s="25"/>
      <c r="AQG6" s="25"/>
      <c r="AQH6" s="25"/>
      <c r="AQI6" s="25"/>
      <c r="AQJ6" s="25"/>
      <c r="AQK6" s="25"/>
      <c r="AQL6" s="25"/>
      <c r="AQM6" s="25"/>
      <c r="AQN6" s="25"/>
      <c r="AQO6" s="25"/>
      <c r="AQP6" s="25"/>
      <c r="AQQ6" s="25"/>
      <c r="AQR6" s="25"/>
      <c r="AQS6" s="25"/>
      <c r="AQT6" s="25"/>
      <c r="AQU6" s="25"/>
      <c r="AQV6" s="25"/>
      <c r="AQW6" s="25"/>
      <c r="AQX6" s="25"/>
      <c r="AQY6" s="25"/>
      <c r="AQZ6" s="25"/>
      <c r="ARA6" s="25"/>
      <c r="ARB6" s="25"/>
      <c r="ARC6" s="25"/>
      <c r="ARD6" s="25"/>
      <c r="ARE6" s="25"/>
      <c r="ARF6" s="25"/>
      <c r="ARG6" s="25"/>
      <c r="ARH6" s="25"/>
      <c r="ARI6" s="25"/>
      <c r="ARJ6" s="25"/>
      <c r="ARK6" s="25"/>
      <c r="ARL6" s="25"/>
      <c r="ARM6" s="25"/>
      <c r="ARN6" s="25"/>
      <c r="ARO6" s="25"/>
      <c r="ARP6" s="25"/>
      <c r="ARQ6" s="25"/>
      <c r="ARR6" s="25"/>
      <c r="ARS6" s="25"/>
      <c r="ART6" s="25"/>
      <c r="ARU6" s="25"/>
      <c r="ARV6" s="25"/>
      <c r="ARW6" s="25"/>
      <c r="ARX6" s="25"/>
      <c r="ARY6" s="25"/>
      <c r="ARZ6" s="25"/>
      <c r="ASA6" s="25"/>
      <c r="ASB6" s="25"/>
      <c r="ASC6" s="25"/>
      <c r="ASD6" s="25"/>
      <c r="ASE6" s="25"/>
      <c r="ASF6" s="25"/>
      <c r="ASG6" s="25"/>
      <c r="ASH6" s="25"/>
      <c r="ASI6" s="25"/>
      <c r="ASJ6" s="25"/>
      <c r="ASK6" s="25"/>
      <c r="ASL6" s="25"/>
      <c r="ASM6" s="25"/>
      <c r="ASN6" s="25"/>
      <c r="ASO6" s="25"/>
      <c r="ASP6" s="25"/>
      <c r="ASQ6" s="25"/>
      <c r="ASR6" s="25"/>
      <c r="ASS6" s="25"/>
      <c r="AST6" s="25"/>
      <c r="ASU6" s="25"/>
      <c r="ASV6" s="25"/>
    </row>
    <row r="7" spans="1:1192" s="156" customFormat="1" ht="14.5">
      <c r="A7" s="77" t="s">
        <v>1049</v>
      </c>
      <c r="B7" s="54">
        <v>4</v>
      </c>
      <c r="C7" s="54">
        <v>1</v>
      </c>
      <c r="D7" s="54">
        <v>5</v>
      </c>
      <c r="E7" s="54">
        <v>0</v>
      </c>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c r="ON7" s="25"/>
      <c r="OO7" s="25"/>
      <c r="OP7" s="25"/>
      <c r="OQ7" s="25"/>
      <c r="OR7" s="25"/>
      <c r="OS7" s="25"/>
      <c r="OT7" s="25"/>
      <c r="OU7" s="25"/>
      <c r="OV7" s="25"/>
      <c r="OW7" s="25"/>
      <c r="OX7" s="25"/>
      <c r="OY7" s="25"/>
      <c r="OZ7" s="25"/>
      <c r="PA7" s="25"/>
      <c r="PB7" s="25"/>
      <c r="PC7" s="25"/>
      <c r="PD7" s="25"/>
      <c r="PE7" s="25"/>
      <c r="PF7" s="25"/>
      <c r="PG7" s="25"/>
      <c r="PH7" s="25"/>
      <c r="PI7" s="25"/>
      <c r="PJ7" s="25"/>
      <c r="PK7" s="25"/>
      <c r="PL7" s="25"/>
      <c r="PM7" s="25"/>
      <c r="PN7" s="25"/>
      <c r="PO7" s="25"/>
      <c r="PP7" s="25"/>
      <c r="PQ7" s="25"/>
      <c r="PR7" s="25"/>
      <c r="PS7" s="25"/>
      <c r="PT7" s="25"/>
      <c r="PU7" s="25"/>
      <c r="PV7" s="25"/>
      <c r="PW7" s="25"/>
      <c r="PX7" s="25"/>
      <c r="PY7" s="25"/>
      <c r="PZ7" s="25"/>
      <c r="QA7" s="25"/>
      <c r="QB7" s="25"/>
      <c r="QC7" s="25"/>
      <c r="QD7" s="25"/>
      <c r="QE7" s="25"/>
      <c r="QF7" s="25"/>
      <c r="QG7" s="25"/>
      <c r="QH7" s="25"/>
      <c r="QI7" s="25"/>
      <c r="QJ7" s="25"/>
      <c r="QK7" s="25"/>
      <c r="QL7" s="25"/>
      <c r="QM7" s="25"/>
      <c r="QN7" s="25"/>
      <c r="QO7" s="25"/>
      <c r="QP7" s="25"/>
      <c r="QQ7" s="25"/>
      <c r="QR7" s="25"/>
      <c r="QS7" s="25"/>
      <c r="QT7" s="25"/>
      <c r="QU7" s="25"/>
      <c r="QV7" s="25"/>
      <c r="QW7" s="25"/>
      <c r="QX7" s="25"/>
      <c r="QY7" s="25"/>
      <c r="QZ7" s="25"/>
      <c r="RA7" s="25"/>
      <c r="RB7" s="25"/>
      <c r="RC7" s="25"/>
      <c r="RD7" s="25"/>
      <c r="RE7" s="25"/>
      <c r="RF7" s="25"/>
      <c r="RG7" s="25"/>
      <c r="RH7" s="25"/>
      <c r="RI7" s="25"/>
      <c r="RJ7" s="25"/>
      <c r="RK7" s="25"/>
      <c r="RL7" s="25"/>
      <c r="RM7" s="25"/>
      <c r="RN7" s="25"/>
      <c r="RO7" s="25"/>
      <c r="RP7" s="25"/>
      <c r="RQ7" s="25"/>
      <c r="RR7" s="25"/>
      <c r="RS7" s="25"/>
      <c r="RT7" s="25"/>
      <c r="RU7" s="25"/>
      <c r="RV7" s="25"/>
      <c r="RW7" s="25"/>
      <c r="RX7" s="25"/>
      <c r="RY7" s="25"/>
      <c r="RZ7" s="25"/>
      <c r="SA7" s="25"/>
      <c r="SB7" s="25"/>
      <c r="SC7" s="25"/>
      <c r="SD7" s="25"/>
      <c r="SE7" s="25"/>
      <c r="SF7" s="25"/>
      <c r="SG7" s="25"/>
      <c r="SH7" s="25"/>
      <c r="SI7" s="25"/>
      <c r="SJ7" s="25"/>
      <c r="SK7" s="25"/>
      <c r="SL7" s="25"/>
      <c r="SM7" s="25"/>
      <c r="SN7" s="25"/>
      <c r="SO7" s="25"/>
      <c r="SP7" s="25"/>
      <c r="SQ7" s="25"/>
      <c r="SR7" s="25"/>
      <c r="SS7" s="25"/>
      <c r="ST7" s="25"/>
      <c r="SU7" s="25"/>
      <c r="SV7" s="25"/>
      <c r="SW7" s="25"/>
      <c r="SX7" s="25"/>
      <c r="SY7" s="25"/>
      <c r="SZ7" s="25"/>
      <c r="TA7" s="25"/>
      <c r="TB7" s="25"/>
      <c r="TC7" s="25"/>
      <c r="TD7" s="25"/>
      <c r="TE7" s="25"/>
      <c r="TF7" s="25"/>
      <c r="TG7" s="25"/>
      <c r="TH7" s="25"/>
      <c r="TI7" s="25"/>
      <c r="TJ7" s="25"/>
      <c r="TK7" s="25"/>
      <c r="TL7" s="25"/>
      <c r="TM7" s="25"/>
      <c r="TN7" s="25"/>
      <c r="TO7" s="25"/>
      <c r="TP7" s="25"/>
      <c r="TQ7" s="25"/>
      <c r="TR7" s="25"/>
      <c r="TS7" s="25"/>
      <c r="TT7" s="25"/>
      <c r="TU7" s="25"/>
      <c r="TV7" s="25"/>
      <c r="TW7" s="25"/>
      <c r="TX7" s="25"/>
      <c r="TY7" s="25"/>
      <c r="TZ7" s="25"/>
      <c r="UA7" s="25"/>
      <c r="UB7" s="25"/>
      <c r="UC7" s="25"/>
      <c r="UD7" s="25"/>
      <c r="UE7" s="25"/>
      <c r="UF7" s="25"/>
      <c r="UG7" s="25"/>
      <c r="UH7" s="25"/>
      <c r="UI7" s="25"/>
      <c r="UJ7" s="25"/>
      <c r="UK7" s="25"/>
      <c r="UL7" s="25"/>
      <c r="UM7" s="25"/>
      <c r="UN7" s="25"/>
      <c r="UO7" s="25"/>
      <c r="UP7" s="25"/>
      <c r="UQ7" s="25"/>
      <c r="UR7" s="25"/>
      <c r="US7" s="25"/>
      <c r="UT7" s="25"/>
      <c r="UU7" s="25"/>
      <c r="UV7" s="25"/>
      <c r="UW7" s="25"/>
      <c r="UX7" s="25"/>
      <c r="UY7" s="25"/>
      <c r="UZ7" s="25"/>
      <c r="VA7" s="25"/>
      <c r="VB7" s="25"/>
      <c r="VC7" s="25"/>
      <c r="VD7" s="25"/>
      <c r="VE7" s="25"/>
      <c r="VF7" s="25"/>
      <c r="VG7" s="25"/>
      <c r="VH7" s="25"/>
      <c r="VI7" s="25"/>
      <c r="VJ7" s="25"/>
      <c r="VK7" s="25"/>
      <c r="VL7" s="25"/>
      <c r="VM7" s="25"/>
      <c r="VN7" s="25"/>
      <c r="VO7" s="25"/>
      <c r="VP7" s="25"/>
      <c r="VQ7" s="25"/>
      <c r="VR7" s="25"/>
      <c r="VS7" s="25"/>
      <c r="VT7" s="25"/>
      <c r="VU7" s="25"/>
      <c r="VV7" s="25"/>
      <c r="VW7" s="25"/>
      <c r="VX7" s="25"/>
      <c r="VY7" s="25"/>
      <c r="VZ7" s="25"/>
      <c r="WA7" s="25"/>
      <c r="WB7" s="25"/>
      <c r="WC7" s="25"/>
      <c r="WD7" s="25"/>
      <c r="WE7" s="25"/>
      <c r="WF7" s="25"/>
      <c r="WG7" s="25"/>
      <c r="WH7" s="25"/>
      <c r="WI7" s="25"/>
      <c r="WJ7" s="25"/>
      <c r="WK7" s="25"/>
      <c r="WL7" s="25"/>
      <c r="WM7" s="25"/>
      <c r="WN7" s="25"/>
      <c r="WO7" s="25"/>
      <c r="WP7" s="25"/>
      <c r="WQ7" s="25"/>
      <c r="WR7" s="25"/>
      <c r="WS7" s="25"/>
      <c r="WT7" s="25"/>
      <c r="WU7" s="25"/>
      <c r="WV7" s="25"/>
      <c r="WW7" s="25"/>
      <c r="WX7" s="25"/>
      <c r="WY7" s="25"/>
      <c r="WZ7" s="25"/>
      <c r="XA7" s="25"/>
      <c r="XB7" s="25"/>
      <c r="XC7" s="25"/>
      <c r="XD7" s="25"/>
      <c r="XE7" s="25"/>
      <c r="XF7" s="25"/>
      <c r="XG7" s="25"/>
      <c r="XH7" s="25"/>
      <c r="XI7" s="25"/>
      <c r="XJ7" s="25"/>
      <c r="XK7" s="25"/>
      <c r="XL7" s="25"/>
      <c r="XM7" s="25"/>
      <c r="XN7" s="25"/>
      <c r="XO7" s="25"/>
      <c r="XP7" s="25"/>
      <c r="XQ7" s="25"/>
      <c r="XR7" s="25"/>
      <c r="XS7" s="25"/>
      <c r="XT7" s="25"/>
      <c r="XU7" s="25"/>
      <c r="XV7" s="25"/>
      <c r="XW7" s="25"/>
      <c r="XX7" s="25"/>
      <c r="XY7" s="25"/>
      <c r="XZ7" s="25"/>
      <c r="YA7" s="25"/>
      <c r="YB7" s="25"/>
      <c r="YC7" s="25"/>
      <c r="YD7" s="25"/>
      <c r="YE7" s="25"/>
      <c r="YF7" s="25"/>
      <c r="YG7" s="25"/>
      <c r="YH7" s="25"/>
      <c r="YI7" s="25"/>
      <c r="YJ7" s="25"/>
      <c r="YK7" s="25"/>
      <c r="YL7" s="25"/>
      <c r="YM7" s="25"/>
      <c r="YN7" s="25"/>
      <c r="YO7" s="25"/>
      <c r="YP7" s="25"/>
      <c r="YQ7" s="25"/>
      <c r="YR7" s="25"/>
      <c r="YS7" s="25"/>
      <c r="YT7" s="25"/>
      <c r="YU7" s="25"/>
      <c r="YV7" s="25"/>
      <c r="YW7" s="25"/>
      <c r="YX7" s="25"/>
      <c r="YY7" s="25"/>
      <c r="YZ7" s="25"/>
      <c r="ZA7" s="25"/>
      <c r="ZB7" s="25"/>
      <c r="ZC7" s="25"/>
      <c r="ZD7" s="25"/>
      <c r="ZE7" s="25"/>
      <c r="ZF7" s="25"/>
      <c r="ZG7" s="25"/>
      <c r="ZH7" s="25"/>
      <c r="ZI7" s="25"/>
      <c r="ZJ7" s="25"/>
      <c r="ZK7" s="25"/>
      <c r="ZL7" s="25"/>
      <c r="ZM7" s="25"/>
      <c r="ZN7" s="25"/>
      <c r="ZO7" s="25"/>
      <c r="ZP7" s="25"/>
      <c r="ZQ7" s="25"/>
      <c r="ZR7" s="25"/>
      <c r="ZS7" s="25"/>
      <c r="ZT7" s="25"/>
      <c r="ZU7" s="25"/>
      <c r="ZV7" s="25"/>
      <c r="ZW7" s="25"/>
      <c r="ZX7" s="25"/>
      <c r="ZY7" s="25"/>
      <c r="ZZ7" s="25"/>
      <c r="AAA7" s="25"/>
      <c r="AAB7" s="25"/>
      <c r="AAC7" s="25"/>
      <c r="AAD7" s="25"/>
      <c r="AAE7" s="25"/>
      <c r="AAF7" s="25"/>
      <c r="AAG7" s="25"/>
      <c r="AAH7" s="25"/>
      <c r="AAI7" s="25"/>
      <c r="AAJ7" s="25"/>
      <c r="AAK7" s="25"/>
      <c r="AAL7" s="25"/>
      <c r="AAM7" s="25"/>
      <c r="AAN7" s="25"/>
      <c r="AAO7" s="25"/>
      <c r="AAP7" s="25"/>
      <c r="AAQ7" s="25"/>
      <c r="AAR7" s="25"/>
      <c r="AAS7" s="25"/>
      <c r="AAT7" s="25"/>
      <c r="AAU7" s="25"/>
      <c r="AAV7" s="25"/>
      <c r="AAW7" s="25"/>
      <c r="AAX7" s="25"/>
      <c r="AAY7" s="25"/>
      <c r="AAZ7" s="25"/>
      <c r="ABA7" s="25"/>
      <c r="ABB7" s="25"/>
      <c r="ABC7" s="25"/>
      <c r="ABD7" s="25"/>
      <c r="ABE7" s="25"/>
      <c r="ABF7" s="25"/>
      <c r="ABG7" s="25"/>
      <c r="ABH7" s="25"/>
      <c r="ABI7" s="25"/>
      <c r="ABJ7" s="25"/>
      <c r="ABK7" s="25"/>
      <c r="ABL7" s="25"/>
      <c r="ABM7" s="25"/>
      <c r="ABN7" s="25"/>
      <c r="ABO7" s="25"/>
      <c r="ABP7" s="25"/>
      <c r="ABQ7" s="25"/>
      <c r="ABR7" s="25"/>
      <c r="ABS7" s="25"/>
      <c r="ABT7" s="25"/>
      <c r="ABU7" s="25"/>
      <c r="ABV7" s="25"/>
      <c r="ABW7" s="25"/>
      <c r="ABX7" s="25"/>
      <c r="ABY7" s="25"/>
      <c r="ABZ7" s="25"/>
      <c r="ACA7" s="25"/>
      <c r="ACB7" s="25"/>
      <c r="ACC7" s="25"/>
      <c r="ACD7" s="25"/>
      <c r="ACE7" s="25"/>
      <c r="ACF7" s="25"/>
      <c r="ACG7" s="25"/>
      <c r="ACH7" s="25"/>
      <c r="ACI7" s="25"/>
      <c r="ACJ7" s="25"/>
      <c r="ACK7" s="25"/>
      <c r="ACL7" s="25"/>
      <c r="ACM7" s="25"/>
      <c r="ACN7" s="25"/>
      <c r="ACO7" s="25"/>
      <c r="ACP7" s="25"/>
      <c r="ACQ7" s="25"/>
      <c r="ACR7" s="25"/>
      <c r="ACS7" s="25"/>
      <c r="ACT7" s="25"/>
      <c r="ACU7" s="25"/>
      <c r="ACV7" s="25"/>
      <c r="ACW7" s="25"/>
      <c r="ACX7" s="25"/>
      <c r="ACY7" s="25"/>
      <c r="ACZ7" s="25"/>
      <c r="ADA7" s="25"/>
      <c r="ADB7" s="25"/>
      <c r="ADC7" s="25"/>
      <c r="ADD7" s="25"/>
      <c r="ADE7" s="25"/>
      <c r="ADF7" s="25"/>
      <c r="ADG7" s="25"/>
      <c r="ADH7" s="25"/>
      <c r="ADI7" s="25"/>
      <c r="ADJ7" s="25"/>
      <c r="ADK7" s="25"/>
      <c r="ADL7" s="25"/>
      <c r="ADM7" s="25"/>
      <c r="ADN7" s="25"/>
      <c r="ADO7" s="25"/>
      <c r="ADP7" s="25"/>
      <c r="ADQ7" s="25"/>
      <c r="ADR7" s="25"/>
      <c r="ADS7" s="25"/>
      <c r="ADT7" s="25"/>
      <c r="ADU7" s="25"/>
      <c r="ADV7" s="25"/>
      <c r="ADW7" s="25"/>
      <c r="ADX7" s="25"/>
      <c r="ADY7" s="25"/>
      <c r="ADZ7" s="25"/>
      <c r="AEA7" s="25"/>
      <c r="AEB7" s="25"/>
      <c r="AEC7" s="25"/>
      <c r="AED7" s="25"/>
      <c r="AEE7" s="25"/>
      <c r="AEF7" s="25"/>
      <c r="AEG7" s="25"/>
      <c r="AEH7" s="25"/>
      <c r="AEI7" s="25"/>
      <c r="AEJ7" s="25"/>
      <c r="AEK7" s="25"/>
      <c r="AEL7" s="25"/>
      <c r="AEM7" s="25"/>
      <c r="AEN7" s="25"/>
      <c r="AEO7" s="25"/>
      <c r="AEP7" s="25"/>
      <c r="AEQ7" s="25"/>
      <c r="AER7" s="25"/>
      <c r="AES7" s="25"/>
      <c r="AET7" s="25"/>
      <c r="AEU7" s="25"/>
      <c r="AEV7" s="25"/>
      <c r="AEW7" s="25"/>
      <c r="AEX7" s="25"/>
      <c r="AEY7" s="25"/>
      <c r="AEZ7" s="25"/>
      <c r="AFA7" s="25"/>
      <c r="AFB7" s="25"/>
      <c r="AFC7" s="25"/>
      <c r="AFD7" s="25"/>
      <c r="AFE7" s="25"/>
      <c r="AFF7" s="25"/>
      <c r="AFG7" s="25"/>
      <c r="AFH7" s="25"/>
      <c r="AFI7" s="25"/>
      <c r="AFJ7" s="25"/>
      <c r="AFK7" s="25"/>
      <c r="AFL7" s="25"/>
      <c r="AFM7" s="25"/>
      <c r="AFN7" s="25"/>
      <c r="AFO7" s="25"/>
      <c r="AFP7" s="25"/>
      <c r="AFQ7" s="25"/>
      <c r="AFR7" s="25"/>
      <c r="AFS7" s="25"/>
      <c r="AFT7" s="25"/>
      <c r="AFU7" s="25"/>
      <c r="AFV7" s="25"/>
      <c r="AFW7" s="25"/>
      <c r="AFX7" s="25"/>
      <c r="AFY7" s="25"/>
      <c r="AFZ7" s="25"/>
      <c r="AGA7" s="25"/>
      <c r="AGB7" s="25"/>
      <c r="AGC7" s="25"/>
      <c r="AGD7" s="25"/>
      <c r="AGE7" s="25"/>
      <c r="AGF7" s="25"/>
      <c r="AGG7" s="25"/>
      <c r="AGH7" s="25"/>
      <c r="AGI7" s="25"/>
      <c r="AGJ7" s="25"/>
      <c r="AGK7" s="25"/>
      <c r="AGL7" s="25"/>
      <c r="AGM7" s="25"/>
      <c r="AGN7" s="25"/>
      <c r="AGO7" s="25"/>
      <c r="AGP7" s="25"/>
      <c r="AGQ7" s="25"/>
      <c r="AGR7" s="25"/>
      <c r="AGS7" s="25"/>
      <c r="AGT7" s="25"/>
      <c r="AGU7" s="25"/>
      <c r="AGV7" s="25"/>
      <c r="AGW7" s="25"/>
      <c r="AGX7" s="25"/>
      <c r="AGY7" s="25"/>
      <c r="AGZ7" s="25"/>
      <c r="AHA7" s="25"/>
      <c r="AHB7" s="25"/>
      <c r="AHC7" s="25"/>
      <c r="AHD7" s="25"/>
      <c r="AHE7" s="25"/>
      <c r="AHF7" s="25"/>
      <c r="AHG7" s="25"/>
      <c r="AHH7" s="25"/>
      <c r="AHI7" s="25"/>
      <c r="AHJ7" s="25"/>
      <c r="AHK7" s="25"/>
      <c r="AHL7" s="25"/>
      <c r="AHM7" s="25"/>
      <c r="AHN7" s="25"/>
      <c r="AHO7" s="25"/>
      <c r="AHP7" s="25"/>
      <c r="AHQ7" s="25"/>
      <c r="AHR7" s="25"/>
      <c r="AHS7" s="25"/>
      <c r="AHT7" s="25"/>
      <c r="AHU7" s="25"/>
      <c r="AHV7" s="25"/>
      <c r="AHW7" s="25"/>
      <c r="AHX7" s="25"/>
      <c r="AHY7" s="25"/>
      <c r="AHZ7" s="25"/>
      <c r="AIA7" s="25"/>
      <c r="AIB7" s="25"/>
      <c r="AIC7" s="25"/>
      <c r="AID7" s="25"/>
      <c r="AIE7" s="25"/>
      <c r="AIF7" s="25"/>
      <c r="AIG7" s="25"/>
      <c r="AIH7" s="25"/>
      <c r="AII7" s="25"/>
      <c r="AIJ7" s="25"/>
      <c r="AIK7" s="25"/>
      <c r="AIL7" s="25"/>
      <c r="AIM7" s="25"/>
      <c r="AIN7" s="25"/>
      <c r="AIO7" s="25"/>
      <c r="AIP7" s="25"/>
      <c r="AIQ7" s="25"/>
      <c r="AIR7" s="25"/>
      <c r="AIS7" s="25"/>
      <c r="AIT7" s="25"/>
      <c r="AIU7" s="25"/>
      <c r="AIV7" s="25"/>
      <c r="AIW7" s="25"/>
      <c r="AIX7" s="25"/>
      <c r="AIY7" s="25"/>
      <c r="AIZ7" s="25"/>
      <c r="AJA7" s="25"/>
      <c r="AJB7" s="25"/>
      <c r="AJC7" s="25"/>
      <c r="AJD7" s="25"/>
      <c r="AJE7" s="25"/>
      <c r="AJF7" s="25"/>
      <c r="AJG7" s="25"/>
      <c r="AJH7" s="25"/>
      <c r="AJI7" s="25"/>
      <c r="AJJ7" s="25"/>
      <c r="AJK7" s="25"/>
      <c r="AJL7" s="25"/>
      <c r="AJM7" s="25"/>
      <c r="AJN7" s="25"/>
      <c r="AJO7" s="25"/>
      <c r="AJP7" s="25"/>
      <c r="AJQ7" s="25"/>
      <c r="AJR7" s="25"/>
      <c r="AJS7" s="25"/>
      <c r="AJT7" s="25"/>
      <c r="AJU7" s="25"/>
      <c r="AJV7" s="25"/>
      <c r="AJW7" s="25"/>
      <c r="AJX7" s="25"/>
      <c r="AJY7" s="25"/>
      <c r="AJZ7" s="25"/>
      <c r="AKA7" s="25"/>
      <c r="AKB7" s="25"/>
      <c r="AKC7" s="25"/>
      <c r="AKD7" s="25"/>
      <c r="AKE7" s="25"/>
      <c r="AKF7" s="25"/>
      <c r="AKG7" s="25"/>
      <c r="AKH7" s="25"/>
      <c r="AKI7" s="25"/>
      <c r="AKJ7" s="25"/>
      <c r="AKK7" s="25"/>
      <c r="AKL7" s="25"/>
      <c r="AKM7" s="25"/>
      <c r="AKN7" s="25"/>
      <c r="AKO7" s="25"/>
      <c r="AKP7" s="25"/>
      <c r="AKQ7" s="25"/>
      <c r="AKR7" s="25"/>
      <c r="AKS7" s="25"/>
      <c r="AKT7" s="25"/>
      <c r="AKU7" s="25"/>
      <c r="AKV7" s="25"/>
      <c r="AKW7" s="25"/>
      <c r="AKX7" s="25"/>
      <c r="AKY7" s="25"/>
      <c r="AKZ7" s="25"/>
      <c r="ALA7" s="25"/>
      <c r="ALB7" s="25"/>
      <c r="ALC7" s="25"/>
      <c r="ALD7" s="25"/>
      <c r="ALE7" s="25"/>
      <c r="ALF7" s="25"/>
      <c r="ALG7" s="25"/>
      <c r="ALH7" s="25"/>
      <c r="ALI7" s="25"/>
      <c r="ALJ7" s="25"/>
      <c r="ALK7" s="25"/>
      <c r="ALL7" s="25"/>
      <c r="ALM7" s="25"/>
      <c r="ALN7" s="25"/>
      <c r="ALO7" s="25"/>
      <c r="ALP7" s="25"/>
      <c r="ALQ7" s="25"/>
      <c r="ALR7" s="25"/>
      <c r="ALS7" s="25"/>
      <c r="ALT7" s="25"/>
      <c r="ALU7" s="25"/>
      <c r="ALV7" s="25"/>
      <c r="ALW7" s="25"/>
      <c r="ALX7" s="25"/>
      <c r="ALY7" s="25"/>
      <c r="ALZ7" s="25"/>
      <c r="AMA7" s="25"/>
      <c r="AMB7" s="25"/>
      <c r="AMC7" s="25"/>
      <c r="AMD7" s="25"/>
      <c r="AME7" s="25"/>
      <c r="AMF7" s="25"/>
      <c r="AMG7" s="25"/>
      <c r="AMH7" s="25"/>
      <c r="AMI7" s="25"/>
      <c r="AMJ7" s="25"/>
      <c r="AMK7" s="25"/>
      <c r="AML7" s="25"/>
      <c r="AMM7" s="25"/>
      <c r="AMN7" s="25"/>
      <c r="AMO7" s="25"/>
      <c r="AMP7" s="25"/>
      <c r="AMQ7" s="25"/>
      <c r="AMR7" s="25"/>
      <c r="AMS7" s="25"/>
      <c r="AMT7" s="25"/>
      <c r="AMU7" s="25"/>
      <c r="AMV7" s="25"/>
      <c r="AMW7" s="25"/>
      <c r="AMX7" s="25"/>
      <c r="AMY7" s="25"/>
      <c r="AMZ7" s="25"/>
      <c r="ANA7" s="25"/>
      <c r="ANB7" s="25"/>
      <c r="ANC7" s="25"/>
      <c r="AND7" s="25"/>
      <c r="ANE7" s="25"/>
      <c r="ANF7" s="25"/>
      <c r="ANG7" s="25"/>
      <c r="ANH7" s="25"/>
      <c r="ANI7" s="25"/>
      <c r="ANJ7" s="25"/>
      <c r="ANK7" s="25"/>
      <c r="ANL7" s="25"/>
      <c r="ANM7" s="25"/>
      <c r="ANN7" s="25"/>
      <c r="ANO7" s="25"/>
      <c r="ANP7" s="25"/>
      <c r="ANQ7" s="25"/>
      <c r="ANR7" s="25"/>
      <c r="ANS7" s="25"/>
      <c r="ANT7" s="25"/>
      <c r="ANU7" s="25"/>
      <c r="ANV7" s="25"/>
      <c r="ANW7" s="25"/>
      <c r="ANX7" s="25"/>
      <c r="ANY7" s="25"/>
      <c r="ANZ7" s="25"/>
      <c r="AOA7" s="25"/>
      <c r="AOB7" s="25"/>
      <c r="AOC7" s="25"/>
      <c r="AOD7" s="25"/>
      <c r="AOE7" s="25"/>
      <c r="AOF7" s="25"/>
      <c r="AOG7" s="25"/>
      <c r="AOH7" s="25"/>
      <c r="AOI7" s="25"/>
      <c r="AOJ7" s="25"/>
      <c r="AOK7" s="25"/>
      <c r="AOL7" s="25"/>
      <c r="AOM7" s="25"/>
      <c r="AON7" s="25"/>
      <c r="AOO7" s="25"/>
      <c r="AOP7" s="25"/>
      <c r="AOQ7" s="25"/>
      <c r="AOR7" s="25"/>
      <c r="AOS7" s="25"/>
      <c r="AOT7" s="25"/>
      <c r="AOU7" s="25"/>
      <c r="AOV7" s="25"/>
      <c r="AOW7" s="25"/>
      <c r="AOX7" s="25"/>
      <c r="AOY7" s="25"/>
      <c r="AOZ7" s="25"/>
      <c r="APA7" s="25"/>
      <c r="APB7" s="25"/>
      <c r="APC7" s="25"/>
      <c r="APD7" s="25"/>
      <c r="APE7" s="25"/>
      <c r="APF7" s="25"/>
      <c r="APG7" s="25"/>
      <c r="APH7" s="25"/>
      <c r="API7" s="25"/>
      <c r="APJ7" s="25"/>
      <c r="APK7" s="25"/>
      <c r="APL7" s="25"/>
      <c r="APM7" s="25"/>
      <c r="APN7" s="25"/>
      <c r="APO7" s="25"/>
      <c r="APP7" s="25"/>
      <c r="APQ7" s="25"/>
      <c r="APR7" s="25"/>
      <c r="APS7" s="25"/>
      <c r="APT7" s="25"/>
      <c r="APU7" s="25"/>
      <c r="APV7" s="25"/>
      <c r="APW7" s="25"/>
      <c r="APX7" s="25"/>
      <c r="APY7" s="25"/>
      <c r="APZ7" s="25"/>
      <c r="AQA7" s="25"/>
      <c r="AQB7" s="25"/>
      <c r="AQC7" s="25"/>
      <c r="AQD7" s="25"/>
      <c r="AQE7" s="25"/>
      <c r="AQF7" s="25"/>
      <c r="AQG7" s="25"/>
      <c r="AQH7" s="25"/>
      <c r="AQI7" s="25"/>
      <c r="AQJ7" s="25"/>
      <c r="AQK7" s="25"/>
      <c r="AQL7" s="25"/>
      <c r="AQM7" s="25"/>
      <c r="AQN7" s="25"/>
      <c r="AQO7" s="25"/>
      <c r="AQP7" s="25"/>
      <c r="AQQ7" s="25"/>
      <c r="AQR7" s="25"/>
      <c r="AQS7" s="25"/>
      <c r="AQT7" s="25"/>
      <c r="AQU7" s="25"/>
      <c r="AQV7" s="25"/>
      <c r="AQW7" s="25"/>
      <c r="AQX7" s="25"/>
      <c r="AQY7" s="25"/>
      <c r="AQZ7" s="25"/>
      <c r="ARA7" s="25"/>
      <c r="ARB7" s="25"/>
      <c r="ARC7" s="25"/>
      <c r="ARD7" s="25"/>
      <c r="ARE7" s="25"/>
      <c r="ARF7" s="25"/>
      <c r="ARG7" s="25"/>
      <c r="ARH7" s="25"/>
      <c r="ARI7" s="25"/>
      <c r="ARJ7" s="25"/>
      <c r="ARK7" s="25"/>
      <c r="ARL7" s="25"/>
      <c r="ARM7" s="25"/>
      <c r="ARN7" s="25"/>
      <c r="ARO7" s="25"/>
      <c r="ARP7" s="25"/>
      <c r="ARQ7" s="25"/>
      <c r="ARR7" s="25"/>
      <c r="ARS7" s="25"/>
      <c r="ART7" s="25"/>
      <c r="ARU7" s="25"/>
      <c r="ARV7" s="25"/>
      <c r="ARW7" s="25"/>
      <c r="ARX7" s="25"/>
      <c r="ARY7" s="25"/>
      <c r="ARZ7" s="25"/>
      <c r="ASA7" s="25"/>
      <c r="ASB7" s="25"/>
      <c r="ASC7" s="25"/>
      <c r="ASD7" s="25"/>
      <c r="ASE7" s="25"/>
      <c r="ASF7" s="25"/>
      <c r="ASG7" s="25"/>
      <c r="ASH7" s="25"/>
      <c r="ASI7" s="25"/>
      <c r="ASJ7" s="25"/>
      <c r="ASK7" s="25"/>
      <c r="ASL7" s="25"/>
      <c r="ASM7" s="25"/>
      <c r="ASN7" s="25"/>
      <c r="ASO7" s="25"/>
      <c r="ASP7" s="25"/>
      <c r="ASQ7" s="25"/>
      <c r="ASR7" s="25"/>
      <c r="ASS7" s="25"/>
      <c r="AST7" s="25"/>
      <c r="ASU7" s="25"/>
      <c r="ASV7" s="25"/>
    </row>
    <row r="8" spans="1:1192" ht="14.5">
      <c r="A8" s="64" t="s">
        <v>197</v>
      </c>
      <c r="B8" s="27">
        <v>0</v>
      </c>
      <c r="C8" s="27">
        <v>2</v>
      </c>
      <c r="D8" s="27">
        <v>2</v>
      </c>
      <c r="E8" s="27">
        <v>0</v>
      </c>
    </row>
    <row r="9" spans="1:1192" ht="14.5">
      <c r="A9" s="64" t="s">
        <v>128</v>
      </c>
      <c r="B9" s="27">
        <v>2</v>
      </c>
      <c r="C9" s="27">
        <v>2</v>
      </c>
      <c r="D9" s="27">
        <v>4</v>
      </c>
      <c r="E9" s="27">
        <v>0</v>
      </c>
    </row>
    <row r="10" spans="1:1192" ht="14.5">
      <c r="A10" s="64" t="s">
        <v>129</v>
      </c>
      <c r="B10" s="27">
        <v>5</v>
      </c>
      <c r="C10" s="27">
        <v>2</v>
      </c>
      <c r="D10" s="27">
        <v>7</v>
      </c>
      <c r="E10" s="27">
        <v>0</v>
      </c>
    </row>
    <row r="11" spans="1:1192" ht="14.5">
      <c r="A11" s="64" t="s">
        <v>130</v>
      </c>
      <c r="B11" s="27">
        <v>9</v>
      </c>
      <c r="C11" s="27">
        <v>3</v>
      </c>
      <c r="D11" s="27">
        <v>12</v>
      </c>
      <c r="E11" s="27">
        <v>0</v>
      </c>
    </row>
    <row r="12" spans="1:1192" ht="14.5">
      <c r="A12" s="64" t="s">
        <v>125</v>
      </c>
      <c r="B12" s="27">
        <v>78</v>
      </c>
      <c r="C12" s="27">
        <v>33</v>
      </c>
      <c r="D12" s="27">
        <v>111</v>
      </c>
      <c r="E12" s="27">
        <v>77</v>
      </c>
    </row>
    <row r="13" spans="1:1192" ht="15">
      <c r="A13" s="63" t="s">
        <v>110</v>
      </c>
      <c r="B13" s="157" t="s">
        <v>37</v>
      </c>
      <c r="C13" s="157" t="s">
        <v>38</v>
      </c>
      <c r="D13" s="157" t="s">
        <v>210</v>
      </c>
      <c r="E13" s="157" t="s">
        <v>1044</v>
      </c>
    </row>
    <row r="14" spans="1:1192" ht="15">
      <c r="A14" s="81" t="s">
        <v>131</v>
      </c>
      <c r="B14" s="80">
        <v>4</v>
      </c>
      <c r="C14" s="80">
        <v>8</v>
      </c>
      <c r="D14" s="80">
        <v>12</v>
      </c>
      <c r="E14" s="80">
        <v>10</v>
      </c>
    </row>
    <row r="15" spans="1:1192" ht="14.5">
      <c r="A15" s="64" t="s">
        <v>132</v>
      </c>
      <c r="B15" s="54">
        <v>57</v>
      </c>
      <c r="C15" s="54">
        <v>60</v>
      </c>
      <c r="D15" s="54">
        <v>117</v>
      </c>
      <c r="E15" s="54">
        <v>113</v>
      </c>
    </row>
    <row r="16" spans="1:1192" ht="14.5">
      <c r="A16" s="27" t="s">
        <v>133</v>
      </c>
      <c r="B16" s="54">
        <v>2</v>
      </c>
      <c r="C16" s="54">
        <v>8</v>
      </c>
      <c r="D16" s="54">
        <v>10</v>
      </c>
      <c r="E16" s="54">
        <v>0</v>
      </c>
    </row>
    <row r="17" spans="1:5" ht="14.5">
      <c r="A17" s="64" t="s">
        <v>125</v>
      </c>
      <c r="B17" s="54">
        <v>63</v>
      </c>
      <c r="C17" s="54">
        <v>76</v>
      </c>
      <c r="D17" s="54">
        <v>139</v>
      </c>
      <c r="E17" s="54">
        <v>123</v>
      </c>
    </row>
    <row r="18" spans="1:5" ht="15">
      <c r="A18" s="63" t="s">
        <v>111</v>
      </c>
      <c r="B18" s="158" t="s">
        <v>37</v>
      </c>
      <c r="C18" s="158" t="s">
        <v>38</v>
      </c>
      <c r="D18" s="158" t="s">
        <v>210</v>
      </c>
      <c r="E18" s="158" t="s">
        <v>1044</v>
      </c>
    </row>
    <row r="19" spans="1:5" ht="15">
      <c r="A19" s="83" t="s">
        <v>134</v>
      </c>
      <c r="B19" s="80">
        <v>41</v>
      </c>
      <c r="C19" s="80">
        <v>48</v>
      </c>
      <c r="D19" s="80">
        <v>89</v>
      </c>
      <c r="E19" s="80">
        <v>84</v>
      </c>
    </row>
    <row r="20" spans="1:5" ht="14.5">
      <c r="A20" s="64" t="s">
        <v>135</v>
      </c>
      <c r="B20" s="54">
        <v>280</v>
      </c>
      <c r="C20" s="54">
        <v>256</v>
      </c>
      <c r="D20" s="54">
        <v>536</v>
      </c>
      <c r="E20" s="54">
        <v>515</v>
      </c>
    </row>
    <row r="21" spans="1:5" ht="14.5">
      <c r="A21" s="64" t="s">
        <v>136</v>
      </c>
      <c r="B21" s="54">
        <v>18</v>
      </c>
      <c r="C21" s="54">
        <v>8</v>
      </c>
      <c r="D21" s="54">
        <v>26</v>
      </c>
      <c r="E21" s="54">
        <v>5</v>
      </c>
    </row>
    <row r="22" spans="1:5" ht="14.5">
      <c r="A22" s="64" t="s">
        <v>137</v>
      </c>
      <c r="B22" s="54">
        <v>33</v>
      </c>
      <c r="C22" s="54">
        <v>11</v>
      </c>
      <c r="D22" s="54">
        <v>44</v>
      </c>
      <c r="E22" s="54">
        <v>40</v>
      </c>
    </row>
    <row r="23" spans="1:5" ht="15">
      <c r="A23" s="81" t="s">
        <v>138</v>
      </c>
      <c r="B23" s="80">
        <v>21</v>
      </c>
      <c r="C23" s="80">
        <v>17</v>
      </c>
      <c r="D23" s="80">
        <v>38</v>
      </c>
      <c r="E23" s="80">
        <v>36</v>
      </c>
    </row>
    <row r="24" spans="1:5" ht="14.5">
      <c r="A24" s="64" t="s">
        <v>139</v>
      </c>
      <c r="B24" s="54">
        <v>3</v>
      </c>
      <c r="C24" s="54">
        <v>0</v>
      </c>
      <c r="D24" s="54">
        <v>3</v>
      </c>
      <c r="E24" s="54">
        <v>2</v>
      </c>
    </row>
    <row r="25" spans="1:5" ht="14.5">
      <c r="A25" s="27" t="s">
        <v>140</v>
      </c>
      <c r="B25" s="54">
        <v>5</v>
      </c>
      <c r="C25" s="54">
        <v>3</v>
      </c>
      <c r="D25" s="54">
        <v>8</v>
      </c>
      <c r="E25" s="54">
        <v>7</v>
      </c>
    </row>
    <row r="26" spans="1:5" ht="14.5">
      <c r="A26" s="64" t="s">
        <v>142</v>
      </c>
      <c r="B26" s="54">
        <v>31</v>
      </c>
      <c r="C26" s="54">
        <v>22</v>
      </c>
      <c r="D26" s="54">
        <v>53</v>
      </c>
      <c r="E26" s="54">
        <v>50</v>
      </c>
    </row>
    <row r="27" spans="1:5" ht="14.5">
      <c r="A27" s="64" t="s">
        <v>143</v>
      </c>
      <c r="B27" s="54">
        <v>13</v>
      </c>
      <c r="C27" s="54">
        <v>8</v>
      </c>
      <c r="D27" s="54">
        <v>21</v>
      </c>
      <c r="E27" s="54">
        <v>19</v>
      </c>
    </row>
    <row r="28" spans="1:5" ht="14.5">
      <c r="A28" s="64" t="s">
        <v>144</v>
      </c>
      <c r="B28" s="54">
        <v>3</v>
      </c>
      <c r="C28" s="54">
        <v>1</v>
      </c>
      <c r="D28" s="54">
        <v>4</v>
      </c>
      <c r="E28" s="54">
        <v>4</v>
      </c>
    </row>
    <row r="29" spans="1:5" ht="14.5">
      <c r="A29" s="77" t="s">
        <v>852</v>
      </c>
      <c r="B29" s="54">
        <v>3</v>
      </c>
      <c r="C29" s="54">
        <v>0</v>
      </c>
      <c r="D29" s="54">
        <v>3</v>
      </c>
      <c r="E29" s="54">
        <v>1</v>
      </c>
    </row>
    <row r="30" spans="1:5" ht="14.5">
      <c r="A30" s="64" t="s">
        <v>125</v>
      </c>
      <c r="B30" s="54">
        <v>451</v>
      </c>
      <c r="C30" s="54">
        <v>374</v>
      </c>
      <c r="D30" s="54">
        <v>825</v>
      </c>
      <c r="E30" s="54">
        <v>763</v>
      </c>
    </row>
    <row r="31" spans="1:5" ht="15">
      <c r="A31" s="63" t="s">
        <v>112</v>
      </c>
      <c r="B31" s="69" t="s">
        <v>37</v>
      </c>
      <c r="C31" s="69" t="s">
        <v>38</v>
      </c>
      <c r="D31" s="69" t="s">
        <v>210</v>
      </c>
      <c r="E31" s="69" t="s">
        <v>1044</v>
      </c>
    </row>
    <row r="32" spans="1:5" ht="14.5">
      <c r="A32" s="64" t="s">
        <v>146</v>
      </c>
      <c r="B32" s="54">
        <v>11</v>
      </c>
      <c r="C32" s="54">
        <v>5</v>
      </c>
      <c r="D32" s="54">
        <v>16</v>
      </c>
      <c r="E32" s="54">
        <v>4</v>
      </c>
    </row>
    <row r="33" spans="1:5" ht="14.5">
      <c r="A33" s="77" t="s">
        <v>147</v>
      </c>
      <c r="B33" s="54">
        <v>34</v>
      </c>
      <c r="C33" s="54">
        <v>7</v>
      </c>
      <c r="D33" s="54">
        <v>41</v>
      </c>
      <c r="E33" s="54">
        <v>37</v>
      </c>
    </row>
    <row r="34" spans="1:5" ht="15">
      <c r="A34" s="77" t="s">
        <v>198</v>
      </c>
      <c r="B34" s="80">
        <v>12</v>
      </c>
      <c r="C34" s="80">
        <v>7</v>
      </c>
      <c r="D34" s="80">
        <v>19</v>
      </c>
      <c r="E34" s="80">
        <v>8</v>
      </c>
    </row>
    <row r="35" spans="1:5" ht="14.5">
      <c r="A35" s="54" t="s">
        <v>148</v>
      </c>
      <c r="B35" s="54">
        <v>83</v>
      </c>
      <c r="C35" s="54">
        <v>102</v>
      </c>
      <c r="D35" s="54">
        <v>185</v>
      </c>
      <c r="E35" s="54">
        <v>176</v>
      </c>
    </row>
    <row r="36" spans="1:5" ht="14.5">
      <c r="A36" s="54" t="s">
        <v>149</v>
      </c>
      <c r="B36" s="54">
        <v>21</v>
      </c>
      <c r="C36" s="54">
        <v>36</v>
      </c>
      <c r="D36" s="54">
        <v>57</v>
      </c>
      <c r="E36" s="54">
        <v>21</v>
      </c>
    </row>
    <row r="37" spans="1:5" ht="14.5">
      <c r="A37" s="77" t="s">
        <v>150</v>
      </c>
      <c r="B37" s="54">
        <v>9</v>
      </c>
      <c r="C37" s="54">
        <v>4</v>
      </c>
      <c r="D37" s="54">
        <v>13</v>
      </c>
      <c r="E37" s="54">
        <v>7</v>
      </c>
    </row>
    <row r="38" spans="1:5" ht="14.5">
      <c r="A38" s="54" t="s">
        <v>151</v>
      </c>
      <c r="B38" s="54">
        <v>12</v>
      </c>
      <c r="C38" s="54">
        <v>11</v>
      </c>
      <c r="D38" s="54">
        <v>23</v>
      </c>
      <c r="E38" s="54">
        <v>4</v>
      </c>
    </row>
    <row r="39" spans="1:5" ht="14.5">
      <c r="A39" s="54" t="s">
        <v>152</v>
      </c>
      <c r="B39" s="54">
        <v>9</v>
      </c>
      <c r="C39" s="54">
        <v>4</v>
      </c>
      <c r="D39" s="54">
        <v>13</v>
      </c>
      <c r="E39" s="54">
        <v>1</v>
      </c>
    </row>
    <row r="40" spans="1:5" ht="14.5">
      <c r="A40" s="77" t="s">
        <v>125</v>
      </c>
      <c r="B40" s="54">
        <v>191</v>
      </c>
      <c r="C40" s="54">
        <v>176</v>
      </c>
      <c r="D40" s="54">
        <v>367</v>
      </c>
      <c r="E40" s="54">
        <v>258</v>
      </c>
    </row>
    <row r="41" spans="1:5" ht="15">
      <c r="A41" s="70" t="s">
        <v>113</v>
      </c>
      <c r="B41" s="69" t="s">
        <v>37</v>
      </c>
      <c r="C41" s="69" t="s">
        <v>38</v>
      </c>
      <c r="D41" s="69" t="s">
        <v>210</v>
      </c>
      <c r="E41" s="69" t="s">
        <v>1044</v>
      </c>
    </row>
    <row r="42" spans="1:5" ht="14.5">
      <c r="A42" s="54" t="s">
        <v>153</v>
      </c>
      <c r="B42" s="54">
        <v>67</v>
      </c>
      <c r="C42" s="54">
        <v>71</v>
      </c>
      <c r="D42" s="54">
        <v>138</v>
      </c>
      <c r="E42" s="54">
        <v>133</v>
      </c>
    </row>
    <row r="43" spans="1:5" ht="14.5">
      <c r="A43" s="77" t="s">
        <v>154</v>
      </c>
      <c r="B43" s="54">
        <v>3</v>
      </c>
      <c r="C43" s="54">
        <v>0</v>
      </c>
      <c r="D43" s="54">
        <v>3</v>
      </c>
      <c r="E43" s="54">
        <v>0</v>
      </c>
    </row>
    <row r="44" spans="1:5" ht="15">
      <c r="A44" s="77" t="s">
        <v>155</v>
      </c>
      <c r="B44" s="80">
        <v>5</v>
      </c>
      <c r="C44" s="80">
        <v>4</v>
      </c>
      <c r="D44" s="80">
        <v>9</v>
      </c>
      <c r="E44" s="80">
        <v>9</v>
      </c>
    </row>
    <row r="45" spans="1:5" ht="14.5">
      <c r="A45" s="54" t="s">
        <v>156</v>
      </c>
      <c r="B45" s="54">
        <v>31</v>
      </c>
      <c r="C45" s="54">
        <v>44</v>
      </c>
      <c r="D45" s="54">
        <v>75</v>
      </c>
      <c r="E45" s="54">
        <v>72</v>
      </c>
    </row>
    <row r="46" spans="1:5" ht="14.5">
      <c r="A46" s="54" t="s">
        <v>157</v>
      </c>
      <c r="B46" s="54">
        <v>1</v>
      </c>
      <c r="C46" s="54">
        <v>10</v>
      </c>
      <c r="D46" s="54">
        <v>11</v>
      </c>
      <c r="E46" s="54">
        <v>4</v>
      </c>
    </row>
    <row r="47" spans="1:5" ht="14.5">
      <c r="A47" s="54" t="s">
        <v>158</v>
      </c>
      <c r="B47" s="54">
        <v>69</v>
      </c>
      <c r="C47" s="54">
        <v>9</v>
      </c>
      <c r="D47" s="54">
        <v>78</v>
      </c>
      <c r="E47" s="54">
        <v>77</v>
      </c>
    </row>
    <row r="48" spans="1:5" ht="14.5">
      <c r="A48" s="54" t="s">
        <v>159</v>
      </c>
      <c r="B48" s="54">
        <v>21</v>
      </c>
      <c r="C48" s="54">
        <v>53</v>
      </c>
      <c r="D48" s="54">
        <v>74</v>
      </c>
      <c r="E48" s="54">
        <v>74</v>
      </c>
    </row>
    <row r="49" spans="1:5" ht="14.5">
      <c r="A49" s="54" t="s">
        <v>160</v>
      </c>
      <c r="B49" s="54">
        <v>3</v>
      </c>
      <c r="C49" s="54">
        <v>3</v>
      </c>
      <c r="D49" s="54">
        <v>6</v>
      </c>
      <c r="E49" s="54">
        <v>4</v>
      </c>
    </row>
    <row r="50" spans="1:5" ht="14.5">
      <c r="A50" s="54" t="s">
        <v>161</v>
      </c>
      <c r="B50" s="54">
        <v>0</v>
      </c>
      <c r="C50" s="54">
        <v>2</v>
      </c>
      <c r="D50" s="54">
        <v>2</v>
      </c>
      <c r="E50" s="54">
        <v>1</v>
      </c>
    </row>
    <row r="51" spans="1:5" ht="14.5">
      <c r="A51" s="54" t="s">
        <v>162</v>
      </c>
      <c r="B51" s="54">
        <v>6</v>
      </c>
      <c r="C51" s="54">
        <v>19</v>
      </c>
      <c r="D51" s="54">
        <v>30</v>
      </c>
      <c r="E51" s="54">
        <v>25</v>
      </c>
    </row>
    <row r="52" spans="1:5" ht="14.5">
      <c r="A52" s="54" t="s">
        <v>163</v>
      </c>
      <c r="B52" s="54">
        <v>18</v>
      </c>
      <c r="C52" s="54">
        <v>24</v>
      </c>
      <c r="D52" s="54">
        <v>42</v>
      </c>
      <c r="E52" s="54">
        <v>42</v>
      </c>
    </row>
    <row r="53" spans="1:5" ht="14.5">
      <c r="A53" s="54" t="s">
        <v>164</v>
      </c>
      <c r="B53" s="54">
        <v>18</v>
      </c>
      <c r="C53" s="54">
        <v>19</v>
      </c>
      <c r="D53" s="54">
        <v>37</v>
      </c>
      <c r="E53" s="54">
        <v>37</v>
      </c>
    </row>
    <row r="54" spans="1:5" ht="14.5">
      <c r="A54" s="54" t="s">
        <v>165</v>
      </c>
      <c r="B54" s="54">
        <v>5</v>
      </c>
      <c r="C54" s="54">
        <v>1</v>
      </c>
      <c r="D54" s="54">
        <v>6</v>
      </c>
      <c r="E54" s="54">
        <v>0</v>
      </c>
    </row>
    <row r="55" spans="1:5" ht="14.5">
      <c r="A55" s="54" t="s">
        <v>166</v>
      </c>
      <c r="B55" s="54">
        <v>1</v>
      </c>
      <c r="C55" s="54">
        <v>0</v>
      </c>
      <c r="D55" s="54">
        <v>1</v>
      </c>
      <c r="E55" s="54">
        <v>0</v>
      </c>
    </row>
    <row r="56" spans="1:5" ht="14.5">
      <c r="A56" s="77" t="s">
        <v>125</v>
      </c>
      <c r="B56" s="54">
        <v>248</v>
      </c>
      <c r="C56" s="54">
        <v>259</v>
      </c>
      <c r="D56" s="54">
        <v>507</v>
      </c>
      <c r="E56" s="54">
        <v>478</v>
      </c>
    </row>
    <row r="57" spans="1:5" ht="15">
      <c r="A57" s="70" t="s">
        <v>114</v>
      </c>
      <c r="B57" s="69" t="s">
        <v>37</v>
      </c>
      <c r="C57" s="69" t="s">
        <v>38</v>
      </c>
      <c r="D57" s="69" t="s">
        <v>210</v>
      </c>
      <c r="E57" s="69" t="s">
        <v>211</v>
      </c>
    </row>
    <row r="58" spans="1:5" ht="14.5">
      <c r="A58" s="77" t="s">
        <v>199</v>
      </c>
      <c r="B58" s="54">
        <v>0</v>
      </c>
      <c r="C58" s="54">
        <v>4</v>
      </c>
      <c r="D58" s="54">
        <v>4</v>
      </c>
      <c r="E58" s="54">
        <v>4</v>
      </c>
    </row>
    <row r="59" spans="1:5" ht="14.5">
      <c r="A59" s="77" t="s">
        <v>167</v>
      </c>
      <c r="B59" s="54">
        <v>4</v>
      </c>
      <c r="C59" s="54">
        <v>2</v>
      </c>
      <c r="D59" s="54">
        <v>6</v>
      </c>
      <c r="E59" s="54">
        <v>6</v>
      </c>
    </row>
    <row r="60" spans="1:5" ht="15">
      <c r="A60" s="77" t="s">
        <v>1050</v>
      </c>
      <c r="B60" s="80">
        <v>3</v>
      </c>
      <c r="C60" s="80">
        <v>2</v>
      </c>
      <c r="D60" s="80">
        <v>5</v>
      </c>
      <c r="E60" s="80">
        <v>3</v>
      </c>
    </row>
    <row r="61" spans="1:5" ht="14.5">
      <c r="A61" s="77" t="s">
        <v>200</v>
      </c>
      <c r="B61" s="54">
        <v>16</v>
      </c>
      <c r="C61" s="54">
        <v>9</v>
      </c>
      <c r="D61" s="54">
        <v>25</v>
      </c>
      <c r="E61" s="54">
        <v>24</v>
      </c>
    </row>
    <row r="62" spans="1:5" ht="14.5">
      <c r="A62" s="77" t="s">
        <v>125</v>
      </c>
      <c r="B62" s="54">
        <v>23</v>
      </c>
      <c r="C62" s="54">
        <v>17</v>
      </c>
      <c r="D62" s="54">
        <v>40</v>
      </c>
      <c r="E62" s="54">
        <v>37</v>
      </c>
    </row>
    <row r="63" spans="1:5" ht="15">
      <c r="A63" s="70" t="s">
        <v>115</v>
      </c>
      <c r="B63" s="69" t="s">
        <v>37</v>
      </c>
      <c r="C63" s="69" t="s">
        <v>38</v>
      </c>
      <c r="D63" s="69" t="s">
        <v>210</v>
      </c>
      <c r="E63" s="69" t="s">
        <v>1044</v>
      </c>
    </row>
    <row r="64" spans="1:5" ht="14.5">
      <c r="A64" s="77" t="s">
        <v>169</v>
      </c>
      <c r="B64" s="54">
        <v>2</v>
      </c>
      <c r="C64" s="54">
        <v>2</v>
      </c>
      <c r="D64" s="54">
        <v>4</v>
      </c>
      <c r="E64" s="54">
        <v>2</v>
      </c>
    </row>
    <row r="65" spans="1:5" ht="14.5">
      <c r="A65" s="77" t="s">
        <v>170</v>
      </c>
      <c r="B65" s="54">
        <v>2</v>
      </c>
      <c r="C65" s="54">
        <v>5</v>
      </c>
      <c r="D65" s="54">
        <v>7</v>
      </c>
      <c r="E65" s="54">
        <v>7</v>
      </c>
    </row>
    <row r="66" spans="1:5" ht="15">
      <c r="A66" s="81" t="s">
        <v>171</v>
      </c>
      <c r="B66" s="80">
        <v>14</v>
      </c>
      <c r="C66" s="80">
        <v>19</v>
      </c>
      <c r="D66" s="80">
        <v>33</v>
      </c>
      <c r="E66" s="80">
        <v>31</v>
      </c>
    </row>
    <row r="67" spans="1:5" ht="14.5">
      <c r="A67" s="54" t="s">
        <v>172</v>
      </c>
      <c r="B67" s="54">
        <v>5</v>
      </c>
      <c r="C67" s="54">
        <v>3</v>
      </c>
      <c r="D67" s="54">
        <v>8</v>
      </c>
      <c r="E67" s="54">
        <v>8</v>
      </c>
    </row>
    <row r="68" spans="1:5" ht="14.5">
      <c r="A68" s="77" t="s">
        <v>125</v>
      </c>
      <c r="B68" s="54">
        <v>23</v>
      </c>
      <c r="C68" s="54">
        <v>29</v>
      </c>
      <c r="D68" s="54">
        <v>52</v>
      </c>
      <c r="E68" s="54">
        <v>48</v>
      </c>
    </row>
    <row r="69" spans="1:5" ht="15">
      <c r="A69" s="70" t="s">
        <v>185</v>
      </c>
      <c r="B69" s="69" t="s">
        <v>37</v>
      </c>
      <c r="C69" s="69" t="s">
        <v>38</v>
      </c>
      <c r="D69" s="69" t="s">
        <v>210</v>
      </c>
      <c r="E69" s="69" t="s">
        <v>211</v>
      </c>
    </row>
    <row r="70" spans="1:5" ht="14.5">
      <c r="A70" s="54" t="s">
        <v>173</v>
      </c>
      <c r="B70" s="54">
        <v>23</v>
      </c>
      <c r="C70" s="54">
        <v>3</v>
      </c>
      <c r="D70" s="54">
        <v>26</v>
      </c>
      <c r="E70" s="54">
        <v>19</v>
      </c>
    </row>
    <row r="71" spans="1:5" ht="14.5">
      <c r="A71" s="77" t="s">
        <v>174</v>
      </c>
      <c r="B71" s="54">
        <v>52</v>
      </c>
      <c r="C71" s="54">
        <v>76</v>
      </c>
      <c r="D71" s="54">
        <v>128</v>
      </c>
      <c r="E71" s="54">
        <v>121</v>
      </c>
    </row>
    <row r="72" spans="1:5" ht="15">
      <c r="A72" s="81" t="s">
        <v>175</v>
      </c>
      <c r="B72" s="80">
        <v>6</v>
      </c>
      <c r="C72" s="80">
        <v>2</v>
      </c>
      <c r="D72" s="80">
        <v>8</v>
      </c>
      <c r="E72" s="80">
        <v>0</v>
      </c>
    </row>
    <row r="73" spans="1:5" ht="14.5">
      <c r="A73" s="77" t="s">
        <v>125</v>
      </c>
      <c r="B73" s="54">
        <v>81</v>
      </c>
      <c r="C73" s="54">
        <v>81</v>
      </c>
      <c r="D73" s="54">
        <v>162</v>
      </c>
      <c r="E73" s="54">
        <v>140</v>
      </c>
    </row>
    <row r="74" spans="1:5" ht="15">
      <c r="A74" s="70" t="s">
        <v>116</v>
      </c>
      <c r="B74" s="82" t="s">
        <v>37</v>
      </c>
      <c r="C74" s="82" t="s">
        <v>38</v>
      </c>
      <c r="D74" s="82" t="s">
        <v>210</v>
      </c>
      <c r="E74" s="82" t="s">
        <v>1044</v>
      </c>
    </row>
    <row r="75" spans="1:5" ht="14.5">
      <c r="A75" s="54" t="s">
        <v>176</v>
      </c>
      <c r="B75" s="54">
        <v>5</v>
      </c>
      <c r="C75" s="54">
        <v>1</v>
      </c>
      <c r="D75" s="54">
        <v>6</v>
      </c>
      <c r="E75" s="54">
        <v>0</v>
      </c>
    </row>
    <row r="76" spans="1:5" ht="14.5">
      <c r="A76" s="77" t="s">
        <v>177</v>
      </c>
      <c r="B76" s="54">
        <v>5</v>
      </c>
      <c r="C76" s="54">
        <v>6</v>
      </c>
      <c r="D76" s="54">
        <v>11</v>
      </c>
      <c r="E76" s="54">
        <v>0</v>
      </c>
    </row>
    <row r="77" spans="1:5" ht="15">
      <c r="A77" s="81" t="s">
        <v>178</v>
      </c>
      <c r="B77" s="80">
        <v>0</v>
      </c>
      <c r="C77" s="80">
        <v>2</v>
      </c>
      <c r="D77" s="80">
        <v>2</v>
      </c>
      <c r="E77" s="80">
        <v>0</v>
      </c>
    </row>
    <row r="78" spans="1:5" ht="14.5">
      <c r="A78" s="54" t="s">
        <v>179</v>
      </c>
      <c r="B78" s="54">
        <v>4</v>
      </c>
      <c r="C78" s="54">
        <v>3</v>
      </c>
      <c r="D78" s="54">
        <v>7</v>
      </c>
      <c r="E78" s="54">
        <v>2</v>
      </c>
    </row>
    <row r="79" spans="1:5" ht="14.5">
      <c r="A79" s="77" t="s">
        <v>180</v>
      </c>
      <c r="B79" s="54">
        <v>26</v>
      </c>
      <c r="C79" s="54">
        <v>5</v>
      </c>
      <c r="D79" s="54">
        <v>31</v>
      </c>
      <c r="E79" s="54">
        <v>0</v>
      </c>
    </row>
    <row r="80" spans="1:5" ht="14.5">
      <c r="A80" s="54" t="s">
        <v>181</v>
      </c>
      <c r="B80" s="54">
        <v>8</v>
      </c>
      <c r="C80" s="54">
        <v>1</v>
      </c>
      <c r="D80" s="54">
        <v>9</v>
      </c>
      <c r="E80" s="54">
        <v>0</v>
      </c>
    </row>
    <row r="81" spans="1:5" ht="14.5">
      <c r="A81" s="54" t="s">
        <v>182</v>
      </c>
      <c r="B81" s="54">
        <v>6</v>
      </c>
      <c r="C81" s="54">
        <v>6</v>
      </c>
      <c r="D81" s="54">
        <v>12</v>
      </c>
      <c r="E81" s="54">
        <v>0</v>
      </c>
    </row>
    <row r="82" spans="1:5" ht="14.5">
      <c r="A82" s="54" t="s">
        <v>183</v>
      </c>
      <c r="B82" s="54">
        <v>2</v>
      </c>
      <c r="C82" s="54">
        <v>1</v>
      </c>
      <c r="D82" s="54">
        <v>3</v>
      </c>
      <c r="E82" s="54">
        <v>0</v>
      </c>
    </row>
    <row r="83" spans="1:5" ht="14.5">
      <c r="A83" s="54" t="s">
        <v>184</v>
      </c>
      <c r="B83" s="54">
        <v>1</v>
      </c>
      <c r="C83" s="54">
        <v>0</v>
      </c>
      <c r="D83" s="54">
        <v>1</v>
      </c>
      <c r="E83" s="54">
        <v>0</v>
      </c>
    </row>
    <row r="84" spans="1:5" ht="14.5">
      <c r="A84" s="77" t="s">
        <v>125</v>
      </c>
      <c r="B84" s="54">
        <v>57</v>
      </c>
      <c r="C84" s="54">
        <v>25</v>
      </c>
      <c r="D84" s="54">
        <v>82</v>
      </c>
      <c r="E84" s="54">
        <v>2</v>
      </c>
    </row>
    <row r="85" spans="1:5" ht="14.5">
      <c r="A85" s="54" t="s">
        <v>117</v>
      </c>
      <c r="B85" s="54">
        <v>0</v>
      </c>
      <c r="C85" s="54">
        <v>0</v>
      </c>
      <c r="D85" s="54">
        <v>0</v>
      </c>
      <c r="E85" s="54">
        <v>0</v>
      </c>
    </row>
    <row r="86" spans="1:5" ht="14.5">
      <c r="A86" s="77" t="s">
        <v>906</v>
      </c>
      <c r="B86" s="54">
        <v>7</v>
      </c>
      <c r="C86" s="54">
        <v>0</v>
      </c>
      <c r="D86" s="54">
        <v>7</v>
      </c>
      <c r="E86" s="54">
        <v>7</v>
      </c>
    </row>
    <row r="87" spans="1:5" ht="14.5">
      <c r="A87" s="77" t="s">
        <v>905</v>
      </c>
      <c r="B87" s="54">
        <v>0</v>
      </c>
      <c r="C87" s="54">
        <v>2</v>
      </c>
      <c r="D87" s="54">
        <v>2</v>
      </c>
      <c r="E87" s="54">
        <v>2</v>
      </c>
    </row>
    <row r="88" spans="1:5" ht="14.5">
      <c r="A88" s="77" t="s">
        <v>202</v>
      </c>
      <c r="B88" s="54">
        <v>1</v>
      </c>
      <c r="C88" s="54">
        <v>3</v>
      </c>
      <c r="D88" s="54">
        <v>4</v>
      </c>
      <c r="E88" s="54">
        <v>4</v>
      </c>
    </row>
    <row r="89" spans="1:5" ht="15">
      <c r="A89" s="77" t="s">
        <v>904</v>
      </c>
      <c r="B89" s="80">
        <v>3</v>
      </c>
      <c r="C89" s="80">
        <v>2</v>
      </c>
      <c r="D89" s="80">
        <v>5</v>
      </c>
      <c r="E89" s="80">
        <v>5</v>
      </c>
    </row>
    <row r="90" spans="1:5" ht="14.5">
      <c r="A90" s="77" t="s">
        <v>903</v>
      </c>
      <c r="B90" s="54">
        <v>16</v>
      </c>
      <c r="C90" s="54">
        <v>3</v>
      </c>
      <c r="D90" s="54">
        <v>19</v>
      </c>
      <c r="E90" s="54">
        <v>19</v>
      </c>
    </row>
    <row r="91" spans="1:5" ht="14.5">
      <c r="A91" s="77" t="s">
        <v>899</v>
      </c>
      <c r="B91" s="54">
        <v>12</v>
      </c>
      <c r="C91" s="54">
        <v>6</v>
      </c>
      <c r="D91" s="54">
        <v>18</v>
      </c>
      <c r="E91" s="54">
        <v>18</v>
      </c>
    </row>
    <row r="92" spans="1:5" ht="14.5">
      <c r="A92" s="77" t="s">
        <v>900</v>
      </c>
      <c r="B92" s="54">
        <v>5</v>
      </c>
      <c r="C92" s="54">
        <v>3</v>
      </c>
      <c r="D92" s="54">
        <v>8</v>
      </c>
      <c r="E92" s="54">
        <v>8</v>
      </c>
    </row>
    <row r="93" spans="1:5" ht="14.5">
      <c r="A93" s="77" t="s">
        <v>898</v>
      </c>
      <c r="B93" s="54">
        <v>6</v>
      </c>
      <c r="C93" s="54">
        <v>0</v>
      </c>
      <c r="D93" s="54">
        <v>6</v>
      </c>
      <c r="E93" s="54">
        <v>6</v>
      </c>
    </row>
    <row r="94" spans="1:5" ht="14.5">
      <c r="A94" s="77" t="s">
        <v>125</v>
      </c>
      <c r="B94" s="54">
        <v>50</v>
      </c>
      <c r="C94" s="54">
        <v>19</v>
      </c>
      <c r="D94" s="54">
        <v>69</v>
      </c>
      <c r="E94" s="54">
        <v>69</v>
      </c>
    </row>
    <row r="95" spans="1:5">
      <c r="A95" s="74" t="s">
        <v>44</v>
      </c>
    </row>
    <row r="96" spans="1:5">
      <c r="A96" s="74" t="s">
        <v>194</v>
      </c>
    </row>
    <row r="97" spans="1:1">
      <c r="A97" s="75" t="s">
        <v>195</v>
      </c>
    </row>
    <row r="98" spans="1:1">
      <c r="A98" s="73" t="s">
        <v>196</v>
      </c>
    </row>
    <row r="99" spans="1:1">
      <c r="A99" s="76"/>
    </row>
    <row r="100" spans="1:1">
      <c r="A100" s="73"/>
    </row>
  </sheetData>
  <pageMargins left="0.7" right="0.7" top="0.75" bottom="0.75" header="0.3" footer="0.3"/>
  <pageSetup paperSize="9" orientation="portrait" horizontalDpi="120" verticalDpi="72"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3038F-C3EA-442D-944F-81B7A6B18443}">
  <dimension ref="A1:V38"/>
  <sheetViews>
    <sheetView zoomScaleNormal="100" workbookViewId="0"/>
  </sheetViews>
  <sheetFormatPr defaultColWidth="9.296875" defaultRowHeight="13.5"/>
  <cols>
    <col min="1" max="1" width="62.69921875" style="25" customWidth="1"/>
    <col min="2" max="5" width="13.296875" style="25" customWidth="1"/>
    <col min="6" max="16384" width="9.296875" style="25"/>
  </cols>
  <sheetData>
    <row r="1" spans="1:22">
      <c r="A1" s="71" t="s">
        <v>1053</v>
      </c>
    </row>
    <row r="2" spans="1:22" ht="17.25" customHeight="1">
      <c r="A2" s="62" t="s">
        <v>269</v>
      </c>
      <c r="B2" s="62"/>
      <c r="C2" s="62"/>
      <c r="D2" s="62"/>
      <c r="E2" s="62"/>
    </row>
    <row r="3" spans="1:22" ht="16.5">
      <c r="A3" s="60" t="s">
        <v>294</v>
      </c>
      <c r="B3" s="61"/>
      <c r="C3" s="61"/>
      <c r="D3" s="61"/>
      <c r="E3" s="61"/>
    </row>
    <row r="4" spans="1:22" ht="92">
      <c r="A4" s="32" t="s">
        <v>262</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0">
        <v>5806</v>
      </c>
      <c r="C5" s="80">
        <v>12666</v>
      </c>
      <c r="D5" s="80">
        <v>1446</v>
      </c>
      <c r="E5" s="80">
        <v>8930</v>
      </c>
      <c r="F5" s="84">
        <v>10323</v>
      </c>
      <c r="G5" s="84">
        <v>2136</v>
      </c>
      <c r="H5" s="54">
        <v>17732</v>
      </c>
      <c r="I5" s="54">
        <v>2669</v>
      </c>
      <c r="J5" s="54">
        <v>809</v>
      </c>
      <c r="K5" s="54">
        <v>2741</v>
      </c>
      <c r="L5" s="54">
        <v>46840</v>
      </c>
      <c r="M5" s="54">
        <v>1443</v>
      </c>
      <c r="N5" s="54">
        <v>2699</v>
      </c>
      <c r="O5" s="54">
        <v>500</v>
      </c>
      <c r="P5" s="54">
        <v>11736</v>
      </c>
      <c r="Q5" s="54">
        <v>5687</v>
      </c>
      <c r="R5" s="54">
        <v>3003</v>
      </c>
      <c r="S5" s="54">
        <v>685</v>
      </c>
      <c r="T5" s="54">
        <v>132848</v>
      </c>
      <c r="U5" s="54">
        <v>5033</v>
      </c>
      <c r="V5" s="54">
        <v>9151</v>
      </c>
    </row>
    <row r="6" spans="1:22" ht="14.5">
      <c r="A6" s="77" t="s">
        <v>259</v>
      </c>
      <c r="B6" s="86" t="s">
        <v>212</v>
      </c>
      <c r="C6" s="86" t="s">
        <v>213</v>
      </c>
      <c r="D6" s="86" t="s">
        <v>214</v>
      </c>
      <c r="E6" s="86" t="s">
        <v>215</v>
      </c>
      <c r="F6" s="86" t="s">
        <v>216</v>
      </c>
      <c r="G6" s="86" t="s">
        <v>217</v>
      </c>
      <c r="H6" s="86" t="s">
        <v>218</v>
      </c>
      <c r="I6" s="86" t="s">
        <v>219</v>
      </c>
      <c r="J6" s="86" t="s">
        <v>220</v>
      </c>
      <c r="K6" s="86" t="s">
        <v>221</v>
      </c>
      <c r="L6" s="86" t="s">
        <v>222</v>
      </c>
      <c r="M6" s="86" t="s">
        <v>223</v>
      </c>
      <c r="N6" s="86" t="s">
        <v>224</v>
      </c>
      <c r="O6" s="86" t="s">
        <v>225</v>
      </c>
      <c r="P6" s="86" t="s">
        <v>226</v>
      </c>
      <c r="Q6" s="86" t="s">
        <v>227</v>
      </c>
      <c r="R6" s="86" t="s">
        <v>228</v>
      </c>
      <c r="S6" s="86" t="s">
        <v>229</v>
      </c>
      <c r="T6" s="86" t="s">
        <v>230</v>
      </c>
      <c r="U6" s="86" t="s">
        <v>231</v>
      </c>
      <c r="V6" s="86" t="s">
        <v>232</v>
      </c>
    </row>
    <row r="7" spans="1:22" ht="14.5">
      <c r="A7" s="27" t="s">
        <v>234</v>
      </c>
      <c r="B7" s="161">
        <v>595</v>
      </c>
      <c r="C7" s="161">
        <v>5087</v>
      </c>
      <c r="D7" s="161">
        <v>1086</v>
      </c>
      <c r="E7" s="161">
        <v>7596</v>
      </c>
      <c r="F7" s="161">
        <v>7609</v>
      </c>
      <c r="G7" s="161">
        <v>1337</v>
      </c>
      <c r="H7" s="161">
        <v>10689</v>
      </c>
      <c r="I7" s="161">
        <v>2121</v>
      </c>
      <c r="J7" s="161">
        <v>595</v>
      </c>
      <c r="K7" s="161">
        <v>1731</v>
      </c>
      <c r="L7" s="161">
        <v>42522</v>
      </c>
      <c r="M7" s="161">
        <v>955</v>
      </c>
      <c r="N7" s="161">
        <v>452</v>
      </c>
      <c r="O7" s="161">
        <v>265</v>
      </c>
      <c r="P7" s="161">
        <v>7862</v>
      </c>
      <c r="Q7" s="161">
        <v>458</v>
      </c>
      <c r="R7" s="161">
        <v>2692</v>
      </c>
      <c r="S7" s="161">
        <v>465</v>
      </c>
      <c r="T7" s="161">
        <v>89837</v>
      </c>
      <c r="U7" s="161">
        <v>4109</v>
      </c>
      <c r="V7" s="161">
        <v>8140</v>
      </c>
    </row>
    <row r="8" spans="1:22" ht="14.5">
      <c r="A8" s="64" t="s">
        <v>235</v>
      </c>
      <c r="B8" s="161">
        <v>11</v>
      </c>
      <c r="C8" s="161">
        <v>2212</v>
      </c>
      <c r="D8" s="161">
        <v>14</v>
      </c>
      <c r="E8" s="161">
        <v>102</v>
      </c>
      <c r="F8" s="161">
        <v>59</v>
      </c>
      <c r="G8" s="161">
        <v>33</v>
      </c>
      <c r="H8" s="161">
        <v>1509</v>
      </c>
      <c r="I8" s="161">
        <v>150</v>
      </c>
      <c r="J8" s="161">
        <v>11</v>
      </c>
      <c r="K8" s="161">
        <v>62</v>
      </c>
      <c r="L8" s="161">
        <v>78</v>
      </c>
      <c r="M8" s="161">
        <v>14</v>
      </c>
      <c r="N8" s="161">
        <v>12</v>
      </c>
      <c r="O8" s="161" t="s">
        <v>1061</v>
      </c>
      <c r="P8" s="161">
        <v>234</v>
      </c>
      <c r="Q8" s="161">
        <v>25</v>
      </c>
      <c r="R8" s="161">
        <v>13</v>
      </c>
      <c r="S8" s="161" t="s">
        <v>1061</v>
      </c>
      <c r="T8" s="161">
        <v>8146</v>
      </c>
      <c r="U8" s="161">
        <v>65</v>
      </c>
      <c r="V8" s="161">
        <v>20</v>
      </c>
    </row>
    <row r="9" spans="1:22" ht="14.5">
      <c r="A9" s="64" t="s">
        <v>236</v>
      </c>
      <c r="B9" s="161">
        <v>4</v>
      </c>
      <c r="C9" s="161">
        <v>1751</v>
      </c>
      <c r="D9" s="161">
        <v>10</v>
      </c>
      <c r="E9" s="161">
        <v>81</v>
      </c>
      <c r="F9" s="161">
        <v>29</v>
      </c>
      <c r="G9" s="161">
        <v>38</v>
      </c>
      <c r="H9" s="161">
        <v>1236</v>
      </c>
      <c r="I9" s="161">
        <v>47</v>
      </c>
      <c r="J9" s="161">
        <v>5</v>
      </c>
      <c r="K9" s="161">
        <v>33</v>
      </c>
      <c r="L9" s="161">
        <v>106</v>
      </c>
      <c r="M9" s="161">
        <v>11</v>
      </c>
      <c r="N9" s="161" t="s">
        <v>1061</v>
      </c>
      <c r="O9" s="161" t="s">
        <v>1061</v>
      </c>
      <c r="P9" s="161">
        <v>185</v>
      </c>
      <c r="Q9" s="161" t="s">
        <v>1061</v>
      </c>
      <c r="R9" s="161">
        <v>15</v>
      </c>
      <c r="S9" s="161" t="s">
        <v>1061</v>
      </c>
      <c r="T9" s="161">
        <v>9025</v>
      </c>
      <c r="U9" s="161">
        <v>38</v>
      </c>
      <c r="V9" s="161">
        <v>9</v>
      </c>
    </row>
    <row r="10" spans="1:22" ht="14.5">
      <c r="A10" s="64" t="s">
        <v>237</v>
      </c>
      <c r="B10" s="161">
        <v>473</v>
      </c>
      <c r="C10" s="161">
        <v>1453</v>
      </c>
      <c r="D10" s="161">
        <v>47</v>
      </c>
      <c r="E10" s="161">
        <v>219</v>
      </c>
      <c r="F10" s="161">
        <v>194</v>
      </c>
      <c r="G10" s="161">
        <v>172</v>
      </c>
      <c r="H10" s="161">
        <v>1081</v>
      </c>
      <c r="I10" s="161">
        <v>135</v>
      </c>
      <c r="J10" s="161" t="s">
        <v>1061</v>
      </c>
      <c r="K10" s="161">
        <v>202</v>
      </c>
      <c r="L10" s="161">
        <v>1014</v>
      </c>
      <c r="M10" s="161">
        <v>12</v>
      </c>
      <c r="N10" s="161">
        <v>14</v>
      </c>
      <c r="O10" s="161">
        <v>6</v>
      </c>
      <c r="P10" s="161">
        <v>848</v>
      </c>
      <c r="Q10" s="161">
        <v>204</v>
      </c>
      <c r="R10" s="161">
        <v>18</v>
      </c>
      <c r="S10" s="161">
        <v>26</v>
      </c>
      <c r="T10" s="161">
        <v>5336</v>
      </c>
      <c r="U10" s="161">
        <v>102</v>
      </c>
      <c r="V10" s="161">
        <v>143</v>
      </c>
    </row>
    <row r="11" spans="1:22" ht="14.5">
      <c r="A11" s="85" t="s">
        <v>238</v>
      </c>
      <c r="B11" s="161">
        <v>2402</v>
      </c>
      <c r="C11" s="161">
        <v>29</v>
      </c>
      <c r="D11" s="161">
        <v>39</v>
      </c>
      <c r="E11" s="161" t="s">
        <v>1061</v>
      </c>
      <c r="F11" s="161">
        <v>11</v>
      </c>
      <c r="G11" s="161">
        <v>6</v>
      </c>
      <c r="H11" s="161">
        <v>33</v>
      </c>
      <c r="I11" s="161">
        <v>0</v>
      </c>
      <c r="J11" s="161" t="s">
        <v>1061</v>
      </c>
      <c r="K11" s="161">
        <v>5</v>
      </c>
      <c r="L11" s="161">
        <v>9</v>
      </c>
      <c r="M11" s="161">
        <v>8</v>
      </c>
      <c r="N11" s="161">
        <v>1855</v>
      </c>
      <c r="O11" s="161">
        <v>6</v>
      </c>
      <c r="P11" s="161" t="s">
        <v>1061</v>
      </c>
      <c r="Q11" s="161">
        <v>3907</v>
      </c>
      <c r="R11" s="161" t="s">
        <v>1061</v>
      </c>
      <c r="S11" s="161">
        <v>0</v>
      </c>
      <c r="T11" s="161">
        <v>156</v>
      </c>
      <c r="U11" s="161">
        <v>17</v>
      </c>
      <c r="V11" s="161">
        <v>11</v>
      </c>
    </row>
    <row r="12" spans="1:22" ht="14.5">
      <c r="A12" s="85" t="s">
        <v>240</v>
      </c>
      <c r="B12" s="161">
        <v>154</v>
      </c>
      <c r="C12" s="161">
        <v>336</v>
      </c>
      <c r="D12" s="161">
        <v>39</v>
      </c>
      <c r="E12" s="161">
        <v>181</v>
      </c>
      <c r="F12" s="161">
        <v>62</v>
      </c>
      <c r="G12" s="161">
        <v>16</v>
      </c>
      <c r="H12" s="161">
        <v>158</v>
      </c>
      <c r="I12" s="161" t="s">
        <v>1061</v>
      </c>
      <c r="J12" s="161" t="s">
        <v>1061</v>
      </c>
      <c r="K12" s="161">
        <v>5</v>
      </c>
      <c r="L12" s="161">
        <v>555</v>
      </c>
      <c r="M12" s="161">
        <v>12</v>
      </c>
      <c r="N12" s="161">
        <v>62</v>
      </c>
      <c r="O12" s="161" t="s">
        <v>1061</v>
      </c>
      <c r="P12" s="161">
        <v>233</v>
      </c>
      <c r="Q12" s="161">
        <v>31</v>
      </c>
      <c r="R12" s="161">
        <v>85</v>
      </c>
      <c r="S12" s="161" t="s">
        <v>1061</v>
      </c>
      <c r="T12" s="161">
        <v>4418</v>
      </c>
      <c r="U12" s="161">
        <v>32</v>
      </c>
      <c r="V12" s="161">
        <v>18</v>
      </c>
    </row>
    <row r="13" spans="1:22" ht="14.5">
      <c r="A13" s="85" t="s">
        <v>241</v>
      </c>
      <c r="B13" s="161">
        <v>132</v>
      </c>
      <c r="C13" s="161">
        <v>175</v>
      </c>
      <c r="D13" s="161">
        <v>22</v>
      </c>
      <c r="E13" s="161">
        <v>142</v>
      </c>
      <c r="F13" s="161">
        <v>449</v>
      </c>
      <c r="G13" s="161">
        <v>87</v>
      </c>
      <c r="H13" s="161">
        <v>366</v>
      </c>
      <c r="I13" s="161">
        <v>39</v>
      </c>
      <c r="J13" s="161" t="s">
        <v>1061</v>
      </c>
      <c r="K13" s="161">
        <v>116</v>
      </c>
      <c r="L13" s="161">
        <v>799</v>
      </c>
      <c r="M13" s="161">
        <v>10</v>
      </c>
      <c r="N13" s="161">
        <v>29</v>
      </c>
      <c r="O13" s="161">
        <v>12</v>
      </c>
      <c r="P13" s="161">
        <v>410</v>
      </c>
      <c r="Q13" s="161">
        <v>22</v>
      </c>
      <c r="R13" s="161">
        <v>19</v>
      </c>
      <c r="S13" s="161">
        <v>63</v>
      </c>
      <c r="T13" s="161">
        <v>1736</v>
      </c>
      <c r="U13" s="161">
        <v>88</v>
      </c>
      <c r="V13" s="161">
        <v>282</v>
      </c>
    </row>
    <row r="14" spans="1:22" ht="14.5">
      <c r="A14" s="84" t="s">
        <v>242</v>
      </c>
      <c r="B14" s="161">
        <v>10</v>
      </c>
      <c r="C14" s="161">
        <v>103</v>
      </c>
      <c r="D14" s="161">
        <v>11</v>
      </c>
      <c r="E14" s="161">
        <v>73</v>
      </c>
      <c r="F14" s="161">
        <v>35</v>
      </c>
      <c r="G14" s="161">
        <v>21</v>
      </c>
      <c r="H14" s="161">
        <v>100</v>
      </c>
      <c r="I14" s="161">
        <v>36</v>
      </c>
      <c r="J14" s="161" t="s">
        <v>1061</v>
      </c>
      <c r="K14" s="161">
        <v>311</v>
      </c>
      <c r="L14" s="161">
        <v>32</v>
      </c>
      <c r="M14" s="161">
        <v>12</v>
      </c>
      <c r="N14" s="161">
        <v>7</v>
      </c>
      <c r="O14" s="161">
        <v>4</v>
      </c>
      <c r="P14" s="161">
        <v>413</v>
      </c>
      <c r="Q14" s="161">
        <v>25</v>
      </c>
      <c r="R14" s="161">
        <v>6</v>
      </c>
      <c r="S14" s="161" t="s">
        <v>1061</v>
      </c>
      <c r="T14" s="161">
        <v>2485</v>
      </c>
      <c r="U14" s="161">
        <v>41</v>
      </c>
      <c r="V14" s="161">
        <v>8</v>
      </c>
    </row>
    <row r="15" spans="1:22" ht="14.5">
      <c r="A15" s="85" t="s">
        <v>243</v>
      </c>
      <c r="B15" s="161">
        <v>605</v>
      </c>
      <c r="C15" s="161">
        <v>75</v>
      </c>
      <c r="D15" s="161">
        <v>46</v>
      </c>
      <c r="E15" s="161">
        <v>30</v>
      </c>
      <c r="F15" s="161">
        <v>174</v>
      </c>
      <c r="G15" s="161">
        <v>55</v>
      </c>
      <c r="H15" s="161">
        <v>151</v>
      </c>
      <c r="I15" s="161" t="s">
        <v>1061</v>
      </c>
      <c r="J15" s="161">
        <v>9</v>
      </c>
      <c r="K15" s="161">
        <v>5</v>
      </c>
      <c r="L15" s="161">
        <v>103</v>
      </c>
      <c r="M15" s="161">
        <v>14</v>
      </c>
      <c r="N15" s="161">
        <v>60</v>
      </c>
      <c r="O15" s="161">
        <v>33</v>
      </c>
      <c r="P15" s="161" t="s">
        <v>1061</v>
      </c>
      <c r="Q15" s="161">
        <v>229</v>
      </c>
      <c r="R15" s="161">
        <v>27</v>
      </c>
      <c r="S15" s="161">
        <v>17</v>
      </c>
      <c r="T15" s="161">
        <v>952</v>
      </c>
      <c r="U15" s="161">
        <v>32</v>
      </c>
      <c r="V15" s="161">
        <v>26</v>
      </c>
    </row>
    <row r="16" spans="1:22" ht="14.5">
      <c r="A16" s="85" t="s">
        <v>244</v>
      </c>
      <c r="B16" s="161">
        <v>0</v>
      </c>
      <c r="C16" s="161">
        <v>106</v>
      </c>
      <c r="D16" s="161" t="s">
        <v>1061</v>
      </c>
      <c r="E16" s="161">
        <v>72</v>
      </c>
      <c r="F16" s="161">
        <v>20</v>
      </c>
      <c r="G16" s="161">
        <v>10</v>
      </c>
      <c r="H16" s="161">
        <v>90</v>
      </c>
      <c r="I16" s="161">
        <v>23</v>
      </c>
      <c r="J16" s="161" t="s">
        <v>1061</v>
      </c>
      <c r="K16" s="161">
        <v>17</v>
      </c>
      <c r="L16" s="161">
        <v>17</v>
      </c>
      <c r="M16" s="161">
        <v>9</v>
      </c>
      <c r="N16" s="161">
        <v>5</v>
      </c>
      <c r="O16" s="161">
        <v>0</v>
      </c>
      <c r="P16" s="161">
        <v>75</v>
      </c>
      <c r="Q16" s="161" t="s">
        <v>1077</v>
      </c>
      <c r="R16" s="161">
        <v>4</v>
      </c>
      <c r="S16" s="161" t="s">
        <v>1061</v>
      </c>
      <c r="T16" s="161">
        <v>1514</v>
      </c>
      <c r="U16" s="161">
        <v>24</v>
      </c>
      <c r="V16" s="161" t="s">
        <v>1061</v>
      </c>
    </row>
    <row r="17" spans="1:22" ht="14.5">
      <c r="A17" s="85" t="s">
        <v>245</v>
      </c>
      <c r="B17" s="161">
        <v>530</v>
      </c>
      <c r="C17" s="161" t="s">
        <v>1061</v>
      </c>
      <c r="D17" s="161">
        <v>5</v>
      </c>
      <c r="E17" s="161">
        <v>27</v>
      </c>
      <c r="F17" s="161">
        <v>227</v>
      </c>
      <c r="G17" s="161">
        <v>14</v>
      </c>
      <c r="H17" s="161">
        <v>38</v>
      </c>
      <c r="I17" s="161">
        <v>4</v>
      </c>
      <c r="J17" s="161" t="s">
        <v>1061</v>
      </c>
      <c r="K17" s="161">
        <v>13</v>
      </c>
      <c r="L17" s="161">
        <v>285</v>
      </c>
      <c r="M17" s="161">
        <v>6</v>
      </c>
      <c r="N17" s="161" t="s">
        <v>1061</v>
      </c>
      <c r="O17" s="161">
        <v>4</v>
      </c>
      <c r="P17" s="161">
        <v>46</v>
      </c>
      <c r="Q17" s="161">
        <v>86</v>
      </c>
      <c r="R17" s="161">
        <v>10</v>
      </c>
      <c r="S17" s="161">
        <v>25</v>
      </c>
      <c r="T17" s="161">
        <v>425</v>
      </c>
      <c r="U17" s="161" t="s">
        <v>1061</v>
      </c>
      <c r="V17" s="161">
        <v>22</v>
      </c>
    </row>
    <row r="18" spans="1:22" ht="14.5">
      <c r="A18" s="85" t="s">
        <v>246</v>
      </c>
      <c r="B18" s="161">
        <v>93</v>
      </c>
      <c r="C18" s="161">
        <v>92</v>
      </c>
      <c r="D18" s="161">
        <v>8</v>
      </c>
      <c r="E18" s="161">
        <v>21</v>
      </c>
      <c r="F18" s="161">
        <v>33</v>
      </c>
      <c r="G18" s="161">
        <v>15</v>
      </c>
      <c r="H18" s="161">
        <v>110</v>
      </c>
      <c r="I18" s="161">
        <v>19</v>
      </c>
      <c r="J18" s="161">
        <v>12</v>
      </c>
      <c r="K18" s="161">
        <v>5</v>
      </c>
      <c r="L18" s="161">
        <v>124</v>
      </c>
      <c r="M18" s="161">
        <v>23</v>
      </c>
      <c r="N18" s="161">
        <v>15</v>
      </c>
      <c r="O18" s="161" t="s">
        <v>1061</v>
      </c>
      <c r="P18" s="161">
        <v>573</v>
      </c>
      <c r="Q18" s="161">
        <v>36</v>
      </c>
      <c r="R18" s="161" t="s">
        <v>1061</v>
      </c>
      <c r="S18" s="161">
        <v>0</v>
      </c>
      <c r="T18" s="161">
        <v>436</v>
      </c>
      <c r="U18" s="161">
        <v>18</v>
      </c>
      <c r="V18" s="161">
        <v>29</v>
      </c>
    </row>
    <row r="19" spans="1:22" ht="14.5">
      <c r="A19" s="85" t="s">
        <v>247</v>
      </c>
      <c r="B19" s="161">
        <v>11</v>
      </c>
      <c r="C19" s="161">
        <v>32</v>
      </c>
      <c r="D19" s="161">
        <v>5</v>
      </c>
      <c r="E19" s="161">
        <v>11</v>
      </c>
      <c r="F19" s="161">
        <v>82</v>
      </c>
      <c r="G19" s="161">
        <v>6</v>
      </c>
      <c r="H19" s="161">
        <v>124</v>
      </c>
      <c r="I19" s="161">
        <v>5</v>
      </c>
      <c r="J19" s="161" t="s">
        <v>1061</v>
      </c>
      <c r="K19" s="161" t="s">
        <v>1061</v>
      </c>
      <c r="L19" s="161">
        <v>146</v>
      </c>
      <c r="M19" s="161">
        <v>14</v>
      </c>
      <c r="N19" s="161">
        <v>6</v>
      </c>
      <c r="O19" s="161" t="s">
        <v>1061</v>
      </c>
      <c r="P19" s="161">
        <v>213</v>
      </c>
      <c r="Q19" s="161">
        <v>6</v>
      </c>
      <c r="R19" s="161">
        <v>4</v>
      </c>
      <c r="S19" s="161" t="s">
        <v>1061</v>
      </c>
      <c r="T19" s="161">
        <v>875</v>
      </c>
      <c r="U19" s="161">
        <v>18</v>
      </c>
      <c r="V19" s="161">
        <v>9</v>
      </c>
    </row>
    <row r="20" spans="1:22" ht="14.5">
      <c r="A20" s="85" t="s">
        <v>248</v>
      </c>
      <c r="B20" s="161">
        <v>16</v>
      </c>
      <c r="C20" s="161">
        <v>54</v>
      </c>
      <c r="D20" s="161">
        <v>5</v>
      </c>
      <c r="E20" s="161">
        <v>39</v>
      </c>
      <c r="F20" s="161">
        <v>65</v>
      </c>
      <c r="G20" s="161" t="s">
        <v>1061</v>
      </c>
      <c r="H20" s="161">
        <v>54</v>
      </c>
      <c r="I20" s="161" t="s">
        <v>1061</v>
      </c>
      <c r="J20" s="161">
        <v>4</v>
      </c>
      <c r="K20" s="161">
        <v>6</v>
      </c>
      <c r="L20" s="161">
        <v>153</v>
      </c>
      <c r="M20" s="161" t="s">
        <v>1061</v>
      </c>
      <c r="N20" s="161">
        <v>9</v>
      </c>
      <c r="O20" s="161" t="s">
        <v>1061</v>
      </c>
      <c r="P20" s="161">
        <v>23</v>
      </c>
      <c r="Q20" s="161">
        <v>39</v>
      </c>
      <c r="R20" s="161" t="s">
        <v>1061</v>
      </c>
      <c r="S20" s="161" t="s">
        <v>1061</v>
      </c>
      <c r="T20" s="161">
        <v>509</v>
      </c>
      <c r="U20" s="161">
        <v>21</v>
      </c>
      <c r="V20" s="161">
        <v>59</v>
      </c>
    </row>
    <row r="21" spans="1:22" ht="14.5">
      <c r="A21" s="85" t="s">
        <v>249</v>
      </c>
      <c r="B21" s="161">
        <v>10</v>
      </c>
      <c r="C21" s="161">
        <v>128</v>
      </c>
      <c r="D21" s="161" t="s">
        <v>1061</v>
      </c>
      <c r="E21" s="161">
        <v>18</v>
      </c>
      <c r="F21" s="161">
        <v>14</v>
      </c>
      <c r="G21" s="161">
        <v>22</v>
      </c>
      <c r="H21" s="161">
        <v>155</v>
      </c>
      <c r="I21" s="161">
        <v>16</v>
      </c>
      <c r="J21" s="161">
        <v>19</v>
      </c>
      <c r="K21" s="161">
        <v>20</v>
      </c>
      <c r="L21" s="161">
        <v>50</v>
      </c>
      <c r="M21" s="161">
        <v>30</v>
      </c>
      <c r="N21" s="161">
        <v>4</v>
      </c>
      <c r="O21" s="161" t="s">
        <v>1061</v>
      </c>
      <c r="P21" s="161">
        <v>87</v>
      </c>
      <c r="Q21" s="161">
        <v>6</v>
      </c>
      <c r="R21" s="161" t="s">
        <v>1061</v>
      </c>
      <c r="S21" s="161">
        <v>5</v>
      </c>
      <c r="T21" s="161">
        <v>359</v>
      </c>
      <c r="U21" s="161">
        <v>19</v>
      </c>
      <c r="V21" s="161">
        <v>13</v>
      </c>
    </row>
    <row r="22" spans="1:22" ht="14.5">
      <c r="A22" s="85" t="s">
        <v>250</v>
      </c>
      <c r="B22" s="161">
        <v>31</v>
      </c>
      <c r="C22" s="161">
        <v>41</v>
      </c>
      <c r="D22" s="161">
        <v>5</v>
      </c>
      <c r="E22" s="161">
        <v>9</v>
      </c>
      <c r="F22" s="161">
        <v>83</v>
      </c>
      <c r="G22" s="161">
        <v>21</v>
      </c>
      <c r="H22" s="161">
        <v>107</v>
      </c>
      <c r="I22" s="161">
        <v>4</v>
      </c>
      <c r="J22" s="161">
        <v>6</v>
      </c>
      <c r="K22" s="161">
        <v>15</v>
      </c>
      <c r="L22" s="161">
        <v>58</v>
      </c>
      <c r="M22" s="161">
        <v>11</v>
      </c>
      <c r="N22" s="161">
        <v>7</v>
      </c>
      <c r="O22" s="161" t="s">
        <v>1061</v>
      </c>
      <c r="P22" s="161">
        <v>47</v>
      </c>
      <c r="Q22" s="161">
        <v>23</v>
      </c>
      <c r="R22" s="161">
        <v>17</v>
      </c>
      <c r="S22" s="161">
        <v>9</v>
      </c>
      <c r="T22" s="161">
        <v>316</v>
      </c>
      <c r="U22" s="161">
        <v>17</v>
      </c>
      <c r="V22" s="161">
        <v>10</v>
      </c>
    </row>
    <row r="23" spans="1:22" ht="14.5">
      <c r="A23" s="84" t="s">
        <v>251</v>
      </c>
      <c r="B23" s="161">
        <v>12</v>
      </c>
      <c r="C23" s="161">
        <v>63</v>
      </c>
      <c r="D23" s="161">
        <v>7</v>
      </c>
      <c r="E23" s="161">
        <v>39</v>
      </c>
      <c r="F23" s="161">
        <v>21</v>
      </c>
      <c r="G23" s="161">
        <v>15</v>
      </c>
      <c r="H23" s="161">
        <v>70</v>
      </c>
      <c r="I23" s="161">
        <v>22</v>
      </c>
      <c r="J23" s="161" t="s">
        <v>1061</v>
      </c>
      <c r="K23" s="161">
        <v>18</v>
      </c>
      <c r="L23" s="161">
        <v>39</v>
      </c>
      <c r="M23" s="161" t="s">
        <v>1061</v>
      </c>
      <c r="N23" s="161">
        <v>7</v>
      </c>
      <c r="O23" s="161">
        <v>0</v>
      </c>
      <c r="P23" s="161">
        <v>41</v>
      </c>
      <c r="Q23" s="161">
        <v>6</v>
      </c>
      <c r="R23" s="161" t="s">
        <v>1061</v>
      </c>
      <c r="S23" s="161" t="s">
        <v>1061</v>
      </c>
      <c r="T23" s="161">
        <v>440</v>
      </c>
      <c r="U23" s="161">
        <v>6</v>
      </c>
      <c r="V23" s="161">
        <v>10</v>
      </c>
    </row>
    <row r="24" spans="1:22" ht="14.5">
      <c r="A24" s="85" t="s">
        <v>252</v>
      </c>
      <c r="B24" s="161" t="s">
        <v>1061</v>
      </c>
      <c r="C24" s="161">
        <v>27</v>
      </c>
      <c r="D24" s="161" t="s">
        <v>1061</v>
      </c>
      <c r="E24" s="161">
        <v>22</v>
      </c>
      <c r="F24" s="161">
        <v>12</v>
      </c>
      <c r="G24" s="161">
        <v>19</v>
      </c>
      <c r="H24" s="161">
        <v>117</v>
      </c>
      <c r="I24" s="161" t="s">
        <v>1061</v>
      </c>
      <c r="J24" s="161">
        <v>23</v>
      </c>
      <c r="K24" s="161">
        <v>4</v>
      </c>
      <c r="L24" s="161">
        <v>49</v>
      </c>
      <c r="M24" s="161">
        <v>43</v>
      </c>
      <c r="N24" s="161" t="s">
        <v>1061</v>
      </c>
      <c r="O24" s="161" t="s">
        <v>1061</v>
      </c>
      <c r="P24" s="161">
        <v>10</v>
      </c>
      <c r="Q24" s="161" t="s">
        <v>1061</v>
      </c>
      <c r="R24" s="161" t="s">
        <v>1061</v>
      </c>
      <c r="S24" s="161">
        <v>0</v>
      </c>
      <c r="T24" s="161">
        <v>415</v>
      </c>
      <c r="U24" s="161">
        <v>19</v>
      </c>
      <c r="V24" s="161">
        <v>19</v>
      </c>
    </row>
    <row r="25" spans="1:22" ht="14.5">
      <c r="A25" s="85" t="s">
        <v>253</v>
      </c>
      <c r="B25" s="161" t="s">
        <v>1061</v>
      </c>
      <c r="C25" s="161">
        <v>45</v>
      </c>
      <c r="D25" s="161">
        <v>4</v>
      </c>
      <c r="E25" s="161">
        <v>19</v>
      </c>
      <c r="F25" s="161">
        <v>37</v>
      </c>
      <c r="G25" s="161">
        <v>13</v>
      </c>
      <c r="H25" s="161">
        <v>69</v>
      </c>
      <c r="I25" s="161" t="s">
        <v>1061</v>
      </c>
      <c r="J25" s="161">
        <v>8</v>
      </c>
      <c r="K25" s="161">
        <v>5</v>
      </c>
      <c r="L25" s="161">
        <v>56</v>
      </c>
      <c r="M25" s="161">
        <v>9</v>
      </c>
      <c r="N25" s="161">
        <v>18</v>
      </c>
      <c r="O25" s="161">
        <v>0</v>
      </c>
      <c r="P25" s="161">
        <v>20</v>
      </c>
      <c r="Q25" s="161">
        <v>26</v>
      </c>
      <c r="R25" s="161" t="s">
        <v>1061</v>
      </c>
      <c r="S25" s="161" t="s">
        <v>1061</v>
      </c>
      <c r="T25" s="161">
        <v>306</v>
      </c>
      <c r="U25" s="161">
        <v>27</v>
      </c>
      <c r="V25" s="161">
        <v>37</v>
      </c>
    </row>
    <row r="26" spans="1:22" ht="14.5">
      <c r="A26" s="85" t="s">
        <v>254</v>
      </c>
      <c r="B26" s="161">
        <v>296</v>
      </c>
      <c r="C26" s="161" t="s">
        <v>1061</v>
      </c>
      <c r="D26" s="161" t="s">
        <v>1061</v>
      </c>
      <c r="E26" s="161" t="s">
        <v>1061</v>
      </c>
      <c r="F26" s="161">
        <v>193</v>
      </c>
      <c r="G26" s="161" t="s">
        <v>1061</v>
      </c>
      <c r="H26" s="161">
        <v>6</v>
      </c>
      <c r="I26" s="161">
        <v>0</v>
      </c>
      <c r="J26" s="161">
        <v>0</v>
      </c>
      <c r="K26" s="161" t="s">
        <v>1061</v>
      </c>
      <c r="L26" s="161">
        <v>10</v>
      </c>
      <c r="M26" s="161" t="s">
        <v>1061</v>
      </c>
      <c r="N26" s="161" t="s">
        <v>1061</v>
      </c>
      <c r="O26" s="161">
        <v>0</v>
      </c>
      <c r="P26" s="161">
        <v>0</v>
      </c>
      <c r="Q26" s="161">
        <v>78</v>
      </c>
      <c r="R26" s="161">
        <v>0</v>
      </c>
      <c r="S26" s="161" t="s">
        <v>1061</v>
      </c>
      <c r="T26" s="161">
        <v>32</v>
      </c>
      <c r="U26" s="161" t="s">
        <v>1061</v>
      </c>
      <c r="V26" s="161" t="s">
        <v>1061</v>
      </c>
    </row>
    <row r="27" spans="1:22" ht="14.5">
      <c r="A27" s="85" t="s">
        <v>255</v>
      </c>
      <c r="B27" s="161">
        <v>415</v>
      </c>
      <c r="C27" s="161">
        <v>842</v>
      </c>
      <c r="D27" s="161">
        <v>84</v>
      </c>
      <c r="E27" s="161">
        <v>219</v>
      </c>
      <c r="F27" s="161">
        <v>914</v>
      </c>
      <c r="G27" s="161">
        <v>230</v>
      </c>
      <c r="H27" s="161">
        <v>1469</v>
      </c>
      <c r="I27" s="161">
        <v>37</v>
      </c>
      <c r="J27" s="161">
        <v>98</v>
      </c>
      <c r="K27" s="161">
        <v>163</v>
      </c>
      <c r="L27" s="161">
        <v>635</v>
      </c>
      <c r="M27" s="161">
        <v>244</v>
      </c>
      <c r="N27" s="161">
        <v>130</v>
      </c>
      <c r="O27" s="161">
        <v>156</v>
      </c>
      <c r="P27" s="161">
        <v>406</v>
      </c>
      <c r="Q27" s="161">
        <v>468</v>
      </c>
      <c r="R27" s="161">
        <v>79</v>
      </c>
      <c r="S27" s="161">
        <v>58</v>
      </c>
      <c r="T27" s="161">
        <v>5130</v>
      </c>
      <c r="U27" s="161">
        <v>334</v>
      </c>
      <c r="V27" s="161">
        <v>281</v>
      </c>
    </row>
    <row r="28" spans="1:22" ht="14.5">
      <c r="A28" s="85" t="s">
        <v>256</v>
      </c>
      <c r="B28" s="161">
        <v>693</v>
      </c>
      <c r="C28" s="161">
        <v>693</v>
      </c>
      <c r="D28" s="161">
        <v>105</v>
      </c>
      <c r="E28" s="161">
        <v>721</v>
      </c>
      <c r="F28" s="161">
        <v>713</v>
      </c>
      <c r="G28" s="161">
        <v>169</v>
      </c>
      <c r="H28" s="161">
        <v>2667</v>
      </c>
      <c r="I28" s="161">
        <v>35</v>
      </c>
      <c r="J28" s="161">
        <v>147</v>
      </c>
      <c r="K28" s="161">
        <v>203</v>
      </c>
      <c r="L28" s="161">
        <v>9613</v>
      </c>
      <c r="M28" s="161">
        <v>124</v>
      </c>
      <c r="N28" s="161">
        <v>259</v>
      </c>
      <c r="O28" s="161">
        <v>63</v>
      </c>
      <c r="P28" s="161">
        <v>1007</v>
      </c>
      <c r="Q28" s="161">
        <v>457</v>
      </c>
      <c r="R28" s="161">
        <v>198</v>
      </c>
      <c r="S28" s="161">
        <v>70</v>
      </c>
      <c r="T28" s="161">
        <v>12890</v>
      </c>
      <c r="U28" s="161">
        <v>474</v>
      </c>
      <c r="V28" s="161">
        <v>3352</v>
      </c>
    </row>
    <row r="29" spans="1:22" ht="14.5">
      <c r="A29" s="85" t="s">
        <v>257</v>
      </c>
      <c r="B29" s="161">
        <v>741</v>
      </c>
      <c r="C29" s="161">
        <v>3293</v>
      </c>
      <c r="D29" s="161">
        <v>267</v>
      </c>
      <c r="E29" s="161">
        <v>3799</v>
      </c>
      <c r="F29" s="161">
        <v>3895</v>
      </c>
      <c r="G29" s="161">
        <v>156</v>
      </c>
      <c r="H29" s="161">
        <v>5162</v>
      </c>
      <c r="I29" s="161">
        <v>139</v>
      </c>
      <c r="J29" s="161">
        <v>66</v>
      </c>
      <c r="K29" s="161">
        <v>375</v>
      </c>
      <c r="L29" s="161">
        <v>12885</v>
      </c>
      <c r="M29" s="161">
        <v>106</v>
      </c>
      <c r="N29" s="161">
        <v>810</v>
      </c>
      <c r="O29" s="161">
        <v>98</v>
      </c>
      <c r="P29" s="161">
        <v>4080</v>
      </c>
      <c r="Q29" s="161">
        <v>3544</v>
      </c>
      <c r="R29" s="161">
        <v>32</v>
      </c>
      <c r="S29" s="161">
        <v>75</v>
      </c>
      <c r="T29" s="161">
        <v>51176</v>
      </c>
      <c r="U29" s="161">
        <v>1523</v>
      </c>
      <c r="V29" s="161">
        <v>5314</v>
      </c>
    </row>
    <row r="30" spans="1:22" ht="14.5">
      <c r="A30" s="85" t="s">
        <v>258</v>
      </c>
      <c r="B30" s="161">
        <v>251</v>
      </c>
      <c r="C30" s="161">
        <v>76</v>
      </c>
      <c r="D30" s="161">
        <v>9</v>
      </c>
      <c r="E30" s="161">
        <v>310</v>
      </c>
      <c r="F30" s="161">
        <v>77</v>
      </c>
      <c r="G30" s="161">
        <v>15</v>
      </c>
      <c r="H30" s="161">
        <v>548</v>
      </c>
      <c r="I30" s="161">
        <v>0</v>
      </c>
      <c r="J30" s="161">
        <v>34</v>
      </c>
      <c r="K30" s="161">
        <v>19</v>
      </c>
      <c r="L30" s="161">
        <v>6250</v>
      </c>
      <c r="M30" s="161">
        <v>3</v>
      </c>
      <c r="N30" s="161">
        <v>423</v>
      </c>
      <c r="O30" s="161">
        <v>9</v>
      </c>
      <c r="P30" s="161">
        <v>158</v>
      </c>
      <c r="Q30" s="161">
        <v>123</v>
      </c>
      <c r="R30" s="161">
        <v>159</v>
      </c>
      <c r="S30" s="161">
        <v>2</v>
      </c>
      <c r="T30" s="161">
        <v>3524</v>
      </c>
      <c r="U30" s="161">
        <v>30</v>
      </c>
      <c r="V30" s="161">
        <v>663</v>
      </c>
    </row>
    <row r="31" spans="1:22" ht="14.5">
      <c r="A31" s="64" t="s">
        <v>210</v>
      </c>
      <c r="B31" s="85">
        <v>7491</v>
      </c>
      <c r="C31" s="85">
        <v>16728</v>
      </c>
      <c r="D31" s="85">
        <v>1827</v>
      </c>
      <c r="E31" s="85">
        <v>13760</v>
      </c>
      <c r="F31" s="85">
        <v>15008</v>
      </c>
      <c r="G31" s="85">
        <v>2476</v>
      </c>
      <c r="H31" s="85">
        <v>26109</v>
      </c>
      <c r="I31" s="85">
        <v>2843</v>
      </c>
      <c r="J31" s="85">
        <v>1056</v>
      </c>
      <c r="K31" s="85">
        <v>3338</v>
      </c>
      <c r="L31" s="85">
        <v>75588</v>
      </c>
      <c r="M31" s="85">
        <v>1676</v>
      </c>
      <c r="N31" s="85">
        <v>4191</v>
      </c>
      <c r="O31" s="85">
        <v>670</v>
      </c>
      <c r="P31" s="85">
        <v>16981</v>
      </c>
      <c r="Q31" s="85">
        <v>9811</v>
      </c>
      <c r="R31" s="85">
        <v>3392</v>
      </c>
      <c r="S31" s="85">
        <v>832</v>
      </c>
      <c r="T31" s="85">
        <v>200438</v>
      </c>
      <c r="U31" s="85">
        <v>7060</v>
      </c>
      <c r="V31" s="85">
        <v>18480</v>
      </c>
    </row>
    <row r="32" spans="1:22">
      <c r="A32" s="74" t="s">
        <v>44</v>
      </c>
    </row>
    <row r="33" spans="1:1">
      <c r="A33" s="74" t="s">
        <v>260</v>
      </c>
    </row>
    <row r="34" spans="1:1">
      <c r="A34" s="74" t="s">
        <v>76</v>
      </c>
    </row>
    <row r="35" spans="1:1">
      <c r="A35" s="74" t="s">
        <v>73</v>
      </c>
    </row>
    <row r="36" spans="1:1">
      <c r="A36" s="74" t="s">
        <v>77</v>
      </c>
    </row>
    <row r="37" spans="1:1">
      <c r="A37" s="74" t="s">
        <v>74</v>
      </c>
    </row>
    <row r="38" spans="1:1">
      <c r="A38" s="74" t="s">
        <v>261</v>
      </c>
    </row>
  </sheetData>
  <pageMargins left="0.7" right="0.7" top="0.75" bottom="0.75" header="0.3" footer="0.3"/>
  <pageSetup paperSize="9" orientation="portrait" horizontalDpi="120" verticalDpi="72"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BA255-7720-46BC-A264-2851F1542956}">
  <dimension ref="A1:V38"/>
  <sheetViews>
    <sheetView zoomScaleNormal="100" workbookViewId="0"/>
  </sheetViews>
  <sheetFormatPr defaultColWidth="9.296875" defaultRowHeight="13.5"/>
  <cols>
    <col min="1" max="1" width="62.69921875" style="25" customWidth="1"/>
    <col min="2" max="5" width="13.296875" style="25" customWidth="1"/>
    <col min="6" max="16384" width="9.296875" style="25"/>
  </cols>
  <sheetData>
    <row r="1" spans="1:22">
      <c r="A1" s="71" t="s">
        <v>1053</v>
      </c>
    </row>
    <row r="2" spans="1:22" ht="17.25" customHeight="1">
      <c r="A2" s="62" t="s">
        <v>271</v>
      </c>
      <c r="B2" s="62"/>
      <c r="C2" s="62"/>
      <c r="D2" s="62"/>
      <c r="E2" s="62"/>
    </row>
    <row r="3" spans="1:22" ht="17.25" customHeight="1">
      <c r="A3" s="60" t="s">
        <v>270</v>
      </c>
      <c r="B3" s="61"/>
      <c r="C3" s="61"/>
      <c r="D3" s="61"/>
      <c r="E3" s="61"/>
    </row>
    <row r="4" spans="1:22" ht="92">
      <c r="A4" s="32" t="s">
        <v>268</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0">
        <v>4272</v>
      </c>
      <c r="C5" s="80">
        <v>11677</v>
      </c>
      <c r="D5" s="80">
        <v>1198</v>
      </c>
      <c r="E5" s="80">
        <v>8895</v>
      </c>
      <c r="F5" s="84">
        <v>8946</v>
      </c>
      <c r="G5" s="84">
        <v>1983</v>
      </c>
      <c r="H5" s="54">
        <v>13213</v>
      </c>
      <c r="I5" s="54">
        <v>2434</v>
      </c>
      <c r="J5" s="54">
        <v>314</v>
      </c>
      <c r="K5" s="54">
        <v>2560</v>
      </c>
      <c r="L5" s="54">
        <v>23710</v>
      </c>
      <c r="M5" s="54">
        <v>650</v>
      </c>
      <c r="N5" s="54">
        <v>1957</v>
      </c>
      <c r="O5" s="54">
        <v>248</v>
      </c>
      <c r="P5" s="54">
        <v>8366</v>
      </c>
      <c r="Q5" s="54">
        <v>5246</v>
      </c>
      <c r="R5" s="54">
        <v>2352</v>
      </c>
      <c r="S5" s="54">
        <v>321</v>
      </c>
      <c r="T5" s="54">
        <v>116181</v>
      </c>
      <c r="U5" s="54">
        <v>4790</v>
      </c>
      <c r="V5" s="54">
        <v>5485</v>
      </c>
    </row>
    <row r="6" spans="1:22" ht="14.5">
      <c r="A6" s="77" t="s">
        <v>259</v>
      </c>
      <c r="B6" s="86" t="s">
        <v>212</v>
      </c>
      <c r="C6" s="86" t="s">
        <v>213</v>
      </c>
      <c r="D6" s="86" t="s">
        <v>214</v>
      </c>
      <c r="E6" s="86" t="s">
        <v>215</v>
      </c>
      <c r="F6" s="86" t="s">
        <v>216</v>
      </c>
      <c r="G6" s="86" t="s">
        <v>217</v>
      </c>
      <c r="H6" s="86" t="s">
        <v>218</v>
      </c>
      <c r="I6" s="86" t="s">
        <v>219</v>
      </c>
      <c r="J6" s="86" t="s">
        <v>220</v>
      </c>
      <c r="K6" s="86" t="s">
        <v>221</v>
      </c>
      <c r="L6" s="86" t="s">
        <v>222</v>
      </c>
      <c r="M6" s="86" t="s">
        <v>223</v>
      </c>
      <c r="N6" s="86" t="s">
        <v>224</v>
      </c>
      <c r="O6" s="86" t="s">
        <v>225</v>
      </c>
      <c r="P6" s="86" t="s">
        <v>226</v>
      </c>
      <c r="Q6" s="86" t="s">
        <v>227</v>
      </c>
      <c r="R6" s="86" t="s">
        <v>228</v>
      </c>
      <c r="S6" s="86" t="s">
        <v>229</v>
      </c>
      <c r="T6" s="86" t="s">
        <v>230</v>
      </c>
      <c r="U6" s="86" t="s">
        <v>231</v>
      </c>
      <c r="V6" s="86" t="s">
        <v>232</v>
      </c>
    </row>
    <row r="7" spans="1:22" ht="14.5">
      <c r="A7" s="27" t="s">
        <v>234</v>
      </c>
      <c r="B7" s="161">
        <v>475</v>
      </c>
      <c r="C7" s="161">
        <v>4740</v>
      </c>
      <c r="D7" s="161">
        <v>905</v>
      </c>
      <c r="E7" s="161">
        <v>7576</v>
      </c>
      <c r="F7" s="161">
        <v>6587</v>
      </c>
      <c r="G7" s="161">
        <v>1249</v>
      </c>
      <c r="H7" s="161">
        <v>7851</v>
      </c>
      <c r="I7" s="161">
        <v>1929</v>
      </c>
      <c r="J7" s="161">
        <v>227</v>
      </c>
      <c r="K7" s="161">
        <v>1624</v>
      </c>
      <c r="L7" s="161">
        <v>21795</v>
      </c>
      <c r="M7" s="161">
        <v>425</v>
      </c>
      <c r="N7" s="161">
        <v>367</v>
      </c>
      <c r="O7" s="161">
        <v>140</v>
      </c>
      <c r="P7" s="161">
        <v>5784</v>
      </c>
      <c r="Q7" s="161">
        <v>434</v>
      </c>
      <c r="R7" s="161">
        <v>2127</v>
      </c>
      <c r="S7" s="161">
        <v>234</v>
      </c>
      <c r="T7" s="161">
        <v>78625</v>
      </c>
      <c r="U7" s="161">
        <v>3917</v>
      </c>
      <c r="V7" s="161">
        <v>4887</v>
      </c>
    </row>
    <row r="8" spans="1:22" ht="14.5">
      <c r="A8" s="64" t="s">
        <v>235</v>
      </c>
      <c r="B8" s="161">
        <v>7</v>
      </c>
      <c r="C8" s="161">
        <v>2052</v>
      </c>
      <c r="D8" s="161" t="s">
        <v>1061</v>
      </c>
      <c r="E8" s="161">
        <v>102</v>
      </c>
      <c r="F8" s="161">
        <v>51</v>
      </c>
      <c r="G8" s="161">
        <v>33</v>
      </c>
      <c r="H8" s="161">
        <v>1171</v>
      </c>
      <c r="I8" s="161">
        <v>136</v>
      </c>
      <c r="J8" s="161">
        <v>7</v>
      </c>
      <c r="K8" s="161">
        <v>58</v>
      </c>
      <c r="L8" s="161">
        <v>44</v>
      </c>
      <c r="M8" s="161">
        <v>10</v>
      </c>
      <c r="N8" s="161" t="s">
        <v>1061</v>
      </c>
      <c r="O8" s="161" t="s">
        <v>1061</v>
      </c>
      <c r="P8" s="161">
        <v>177</v>
      </c>
      <c r="Q8" s="161" t="s">
        <v>1061</v>
      </c>
      <c r="R8" s="161">
        <v>13</v>
      </c>
      <c r="S8" s="161" t="s">
        <v>1061</v>
      </c>
      <c r="T8" s="161">
        <v>7347</v>
      </c>
      <c r="U8" s="161">
        <v>60</v>
      </c>
      <c r="V8" s="161">
        <v>11</v>
      </c>
    </row>
    <row r="9" spans="1:22" ht="14.5">
      <c r="A9" s="64" t="s">
        <v>236</v>
      </c>
      <c r="B9" s="161" t="s">
        <v>1061</v>
      </c>
      <c r="C9" s="161">
        <v>1617</v>
      </c>
      <c r="D9" s="161" t="s">
        <v>1061</v>
      </c>
      <c r="E9" s="161" t="s">
        <v>1061</v>
      </c>
      <c r="F9" s="161">
        <v>24</v>
      </c>
      <c r="G9" s="161">
        <v>32</v>
      </c>
      <c r="H9" s="161">
        <v>984</v>
      </c>
      <c r="I9" s="161">
        <v>42</v>
      </c>
      <c r="J9" s="161" t="s">
        <v>1061</v>
      </c>
      <c r="K9" s="161" t="s">
        <v>1061</v>
      </c>
      <c r="L9" s="161">
        <v>58</v>
      </c>
      <c r="M9" s="161">
        <v>6</v>
      </c>
      <c r="N9" s="161" t="s">
        <v>1061</v>
      </c>
      <c r="O9" s="161" t="s">
        <v>1061</v>
      </c>
      <c r="P9" s="161">
        <v>111</v>
      </c>
      <c r="Q9" s="161" t="s">
        <v>1061</v>
      </c>
      <c r="R9" s="161" t="s">
        <v>1061</v>
      </c>
      <c r="S9" s="161" t="s">
        <v>1061</v>
      </c>
      <c r="T9" s="161">
        <v>8138</v>
      </c>
      <c r="U9" s="161">
        <v>34</v>
      </c>
      <c r="V9" s="161" t="s">
        <v>1061</v>
      </c>
    </row>
    <row r="10" spans="1:22" ht="14.5">
      <c r="A10" s="64" t="s">
        <v>237</v>
      </c>
      <c r="B10" s="161">
        <v>373</v>
      </c>
      <c r="C10" s="161">
        <v>1323</v>
      </c>
      <c r="D10" s="161">
        <v>37</v>
      </c>
      <c r="E10" s="161" t="s">
        <v>1061</v>
      </c>
      <c r="F10" s="161">
        <v>172</v>
      </c>
      <c r="G10" s="161">
        <v>162</v>
      </c>
      <c r="H10" s="161">
        <v>876</v>
      </c>
      <c r="I10" s="161">
        <v>126</v>
      </c>
      <c r="J10" s="161" t="s">
        <v>1061</v>
      </c>
      <c r="K10" s="161">
        <v>185</v>
      </c>
      <c r="L10" s="161">
        <v>581</v>
      </c>
      <c r="M10" s="161">
        <v>6</v>
      </c>
      <c r="N10" s="161" t="s">
        <v>1061</v>
      </c>
      <c r="O10" s="161" t="s">
        <v>1061</v>
      </c>
      <c r="P10" s="161">
        <v>629</v>
      </c>
      <c r="Q10" s="161">
        <v>192</v>
      </c>
      <c r="R10" s="161">
        <v>12</v>
      </c>
      <c r="S10" s="161">
        <v>12</v>
      </c>
      <c r="T10" s="161">
        <v>4691</v>
      </c>
      <c r="U10" s="161" t="s">
        <v>1061</v>
      </c>
      <c r="V10" s="161">
        <v>93</v>
      </c>
    </row>
    <row r="11" spans="1:22" ht="14.5">
      <c r="A11" s="85" t="s">
        <v>238</v>
      </c>
      <c r="B11" s="161">
        <v>1700</v>
      </c>
      <c r="C11" s="161" t="s">
        <v>1061</v>
      </c>
      <c r="D11" s="161">
        <v>32</v>
      </c>
      <c r="E11" s="161">
        <v>9</v>
      </c>
      <c r="F11" s="161" t="s">
        <v>1061</v>
      </c>
      <c r="G11" s="161">
        <v>6</v>
      </c>
      <c r="H11" s="161">
        <v>29</v>
      </c>
      <c r="I11" s="161">
        <v>0</v>
      </c>
      <c r="J11" s="161" t="s">
        <v>1061</v>
      </c>
      <c r="K11" s="161" t="s">
        <v>1061</v>
      </c>
      <c r="L11" s="161" t="s">
        <v>1061</v>
      </c>
      <c r="M11" s="161" t="s">
        <v>1061</v>
      </c>
      <c r="N11" s="161">
        <v>1329</v>
      </c>
      <c r="O11" s="161" t="s">
        <v>1061</v>
      </c>
      <c r="P11" s="161" t="s">
        <v>1061</v>
      </c>
      <c r="Q11" s="161">
        <v>3591</v>
      </c>
      <c r="R11" s="161" t="s">
        <v>1061</v>
      </c>
      <c r="S11" s="161">
        <v>0</v>
      </c>
      <c r="T11" s="161">
        <v>140</v>
      </c>
      <c r="U11" s="161">
        <v>17</v>
      </c>
      <c r="V11" s="161" t="s">
        <v>1061</v>
      </c>
    </row>
    <row r="12" spans="1:22" ht="14.5">
      <c r="A12" s="85" t="s">
        <v>240</v>
      </c>
      <c r="B12" s="161">
        <v>114</v>
      </c>
      <c r="C12" s="161">
        <v>288</v>
      </c>
      <c r="D12" s="161">
        <v>33</v>
      </c>
      <c r="E12" s="161" t="s">
        <v>1061</v>
      </c>
      <c r="F12" s="161">
        <v>51</v>
      </c>
      <c r="G12" s="161" t="s">
        <v>1061</v>
      </c>
      <c r="H12" s="161">
        <v>99</v>
      </c>
      <c r="I12" s="161" t="s">
        <v>1061</v>
      </c>
      <c r="J12" s="161" t="s">
        <v>1061</v>
      </c>
      <c r="K12" s="161">
        <v>5</v>
      </c>
      <c r="L12" s="161">
        <v>226</v>
      </c>
      <c r="M12" s="161">
        <v>5</v>
      </c>
      <c r="N12" s="161">
        <v>45</v>
      </c>
      <c r="O12" s="161" t="s">
        <v>1061</v>
      </c>
      <c r="P12" s="161">
        <v>146</v>
      </c>
      <c r="Q12" s="161">
        <v>26</v>
      </c>
      <c r="R12" s="161">
        <v>55</v>
      </c>
      <c r="S12" s="161" t="s">
        <v>1061</v>
      </c>
      <c r="T12" s="161">
        <v>3660</v>
      </c>
      <c r="U12" s="161" t="s">
        <v>1061</v>
      </c>
      <c r="V12" s="161">
        <v>7</v>
      </c>
    </row>
    <row r="13" spans="1:22" ht="14.5">
      <c r="A13" s="85" t="s">
        <v>241</v>
      </c>
      <c r="B13" s="161">
        <v>84</v>
      </c>
      <c r="C13" s="161">
        <v>164</v>
      </c>
      <c r="D13" s="161">
        <v>16</v>
      </c>
      <c r="E13" s="161" t="s">
        <v>1061</v>
      </c>
      <c r="F13" s="161">
        <v>404</v>
      </c>
      <c r="G13" s="161">
        <v>79</v>
      </c>
      <c r="H13" s="161">
        <v>285</v>
      </c>
      <c r="I13" s="161" t="s">
        <v>1061</v>
      </c>
      <c r="J13" s="161" t="s">
        <v>1061</v>
      </c>
      <c r="K13" s="161">
        <v>106</v>
      </c>
      <c r="L13" s="161">
        <v>274</v>
      </c>
      <c r="M13" s="161">
        <v>5</v>
      </c>
      <c r="N13" s="161">
        <v>19</v>
      </c>
      <c r="O13" s="161">
        <v>7</v>
      </c>
      <c r="P13" s="161">
        <v>231</v>
      </c>
      <c r="Q13" s="161" t="s">
        <v>1061</v>
      </c>
      <c r="R13" s="161" t="s">
        <v>1061</v>
      </c>
      <c r="S13" s="161">
        <v>27</v>
      </c>
      <c r="T13" s="161">
        <v>1487</v>
      </c>
      <c r="U13" s="161">
        <v>84</v>
      </c>
      <c r="V13" s="161">
        <v>186</v>
      </c>
    </row>
    <row r="14" spans="1:22" ht="14.5">
      <c r="A14" s="84" t="s">
        <v>242</v>
      </c>
      <c r="B14" s="161" t="s">
        <v>1061</v>
      </c>
      <c r="C14" s="161">
        <v>98</v>
      </c>
      <c r="D14" s="161">
        <v>11</v>
      </c>
      <c r="E14" s="161">
        <v>73</v>
      </c>
      <c r="F14" s="161">
        <v>27</v>
      </c>
      <c r="G14" s="161" t="s">
        <v>1061</v>
      </c>
      <c r="H14" s="161">
        <v>80</v>
      </c>
      <c r="I14" s="161" t="s">
        <v>1061</v>
      </c>
      <c r="J14" s="161" t="s">
        <v>1061</v>
      </c>
      <c r="K14" s="161">
        <v>294</v>
      </c>
      <c r="L14" s="161">
        <v>23</v>
      </c>
      <c r="M14" s="161">
        <v>7</v>
      </c>
      <c r="N14" s="161" t="s">
        <v>1061</v>
      </c>
      <c r="O14" s="161" t="s">
        <v>1061</v>
      </c>
      <c r="P14" s="161">
        <v>292</v>
      </c>
      <c r="Q14" s="161">
        <v>25</v>
      </c>
      <c r="R14" s="161" t="s">
        <v>1061</v>
      </c>
      <c r="S14" s="161" t="s">
        <v>1061</v>
      </c>
      <c r="T14" s="161">
        <v>2438</v>
      </c>
      <c r="U14" s="161">
        <v>41</v>
      </c>
      <c r="V14" s="161" t="s">
        <v>1061</v>
      </c>
    </row>
    <row r="15" spans="1:22" ht="14.5">
      <c r="A15" s="85" t="s">
        <v>243</v>
      </c>
      <c r="B15" s="161">
        <v>462</v>
      </c>
      <c r="C15" s="161">
        <v>59</v>
      </c>
      <c r="D15" s="161">
        <v>33</v>
      </c>
      <c r="E15" s="161">
        <v>30</v>
      </c>
      <c r="F15" s="161">
        <v>132</v>
      </c>
      <c r="G15" s="161">
        <v>51</v>
      </c>
      <c r="H15" s="161">
        <v>88</v>
      </c>
      <c r="I15" s="161" t="s">
        <v>1061</v>
      </c>
      <c r="J15" s="161" t="s">
        <v>1061</v>
      </c>
      <c r="K15" s="161" t="s">
        <v>1061</v>
      </c>
      <c r="L15" s="161">
        <v>26</v>
      </c>
      <c r="M15" s="161" t="s">
        <v>1061</v>
      </c>
      <c r="N15" s="161">
        <v>36</v>
      </c>
      <c r="O15" s="161">
        <v>11</v>
      </c>
      <c r="P15" s="161" t="s">
        <v>1061</v>
      </c>
      <c r="Q15" s="161">
        <v>210</v>
      </c>
      <c r="R15" s="161">
        <v>16</v>
      </c>
      <c r="S15" s="161">
        <v>5</v>
      </c>
      <c r="T15" s="161">
        <v>586</v>
      </c>
      <c r="U15" s="161">
        <v>26</v>
      </c>
      <c r="V15" s="161">
        <v>13</v>
      </c>
    </row>
    <row r="16" spans="1:22" ht="14.5">
      <c r="A16" s="85" t="s">
        <v>244</v>
      </c>
      <c r="B16" s="161">
        <v>0</v>
      </c>
      <c r="C16" s="161">
        <v>99</v>
      </c>
      <c r="D16" s="161" t="s">
        <v>1061</v>
      </c>
      <c r="E16" s="161">
        <v>72</v>
      </c>
      <c r="F16" s="161">
        <v>16</v>
      </c>
      <c r="G16" s="161" t="s">
        <v>1061</v>
      </c>
      <c r="H16" s="161">
        <v>71</v>
      </c>
      <c r="I16" s="161" t="s">
        <v>1061</v>
      </c>
      <c r="J16" s="161" t="s">
        <v>1061</v>
      </c>
      <c r="K16" s="161" t="s">
        <v>1061</v>
      </c>
      <c r="L16" s="161" t="s">
        <v>1061</v>
      </c>
      <c r="M16" s="161">
        <v>5</v>
      </c>
      <c r="N16" s="161" t="s">
        <v>1061</v>
      </c>
      <c r="O16" s="161">
        <v>0</v>
      </c>
      <c r="P16" s="161">
        <v>57</v>
      </c>
      <c r="Q16" s="161" t="s">
        <v>1061</v>
      </c>
      <c r="R16" s="161" t="s">
        <v>1061</v>
      </c>
      <c r="S16" s="161" t="s">
        <v>1061</v>
      </c>
      <c r="T16" s="161">
        <v>1436</v>
      </c>
      <c r="U16" s="161" t="s">
        <v>1061</v>
      </c>
      <c r="V16" s="161">
        <v>4</v>
      </c>
    </row>
    <row r="17" spans="1:22" ht="14.5">
      <c r="A17" s="85" t="s">
        <v>245</v>
      </c>
      <c r="B17" s="161">
        <v>393</v>
      </c>
      <c r="C17" s="161">
        <v>14</v>
      </c>
      <c r="D17" s="161" t="s">
        <v>1061</v>
      </c>
      <c r="E17" s="161" t="s">
        <v>1061</v>
      </c>
      <c r="F17" s="161">
        <v>201</v>
      </c>
      <c r="G17" s="161" t="s">
        <v>1061</v>
      </c>
      <c r="H17" s="161">
        <v>30</v>
      </c>
      <c r="I17" s="161">
        <v>4</v>
      </c>
      <c r="J17" s="161" t="s">
        <v>1061</v>
      </c>
      <c r="K17" s="161">
        <v>13</v>
      </c>
      <c r="L17" s="161">
        <v>98</v>
      </c>
      <c r="M17" s="161" t="s">
        <v>1061</v>
      </c>
      <c r="N17" s="161" t="s">
        <v>1061</v>
      </c>
      <c r="O17" s="161" t="s">
        <v>1061</v>
      </c>
      <c r="P17" s="161">
        <v>25</v>
      </c>
      <c r="Q17" s="161">
        <v>80</v>
      </c>
      <c r="R17" s="161">
        <v>4</v>
      </c>
      <c r="S17" s="161">
        <v>14</v>
      </c>
      <c r="T17" s="161">
        <v>363</v>
      </c>
      <c r="U17" s="161">
        <v>4</v>
      </c>
      <c r="V17" s="161">
        <v>11</v>
      </c>
    </row>
    <row r="18" spans="1:22" ht="14.5">
      <c r="A18" s="87" t="s">
        <v>246</v>
      </c>
      <c r="B18" s="161">
        <v>61</v>
      </c>
      <c r="C18" s="161">
        <v>86</v>
      </c>
      <c r="D18" s="161">
        <v>8</v>
      </c>
      <c r="E18" s="161" t="s">
        <v>1061</v>
      </c>
      <c r="F18" s="161" t="s">
        <v>1061</v>
      </c>
      <c r="G18" s="161" t="s">
        <v>1061</v>
      </c>
      <c r="H18" s="161">
        <v>89</v>
      </c>
      <c r="I18" s="161">
        <v>19</v>
      </c>
      <c r="J18" s="161">
        <v>6</v>
      </c>
      <c r="K18" s="161">
        <v>5</v>
      </c>
      <c r="L18" s="161">
        <v>53</v>
      </c>
      <c r="M18" s="161">
        <v>12</v>
      </c>
      <c r="N18" s="161">
        <v>9</v>
      </c>
      <c r="O18" s="161" t="s">
        <v>1061</v>
      </c>
      <c r="P18" s="161">
        <v>352</v>
      </c>
      <c r="Q18" s="161" t="s">
        <v>1061</v>
      </c>
      <c r="R18" s="161" t="s">
        <v>1061</v>
      </c>
      <c r="S18" s="161">
        <v>0</v>
      </c>
      <c r="T18" s="161">
        <v>362</v>
      </c>
      <c r="U18" s="161" t="s">
        <v>1061</v>
      </c>
      <c r="V18" s="161">
        <v>12</v>
      </c>
    </row>
    <row r="19" spans="1:22" ht="14.5">
      <c r="A19" s="85" t="s">
        <v>247</v>
      </c>
      <c r="B19" s="161">
        <v>6</v>
      </c>
      <c r="C19" s="161">
        <v>21</v>
      </c>
      <c r="D19" s="161" t="s">
        <v>1061</v>
      </c>
      <c r="E19" s="161">
        <v>11</v>
      </c>
      <c r="F19" s="161">
        <v>67</v>
      </c>
      <c r="G19" s="161" t="s">
        <v>1061</v>
      </c>
      <c r="H19" s="161">
        <v>64</v>
      </c>
      <c r="I19" s="161" t="s">
        <v>1061</v>
      </c>
      <c r="J19" s="161" t="s">
        <v>1061</v>
      </c>
      <c r="K19" s="161">
        <v>4</v>
      </c>
      <c r="L19" s="161">
        <v>42</v>
      </c>
      <c r="M19" s="161">
        <v>6</v>
      </c>
      <c r="N19" s="161" t="s">
        <v>1061</v>
      </c>
      <c r="O19" s="161" t="s">
        <v>1061</v>
      </c>
      <c r="P19" s="161">
        <v>131</v>
      </c>
      <c r="Q19" s="161">
        <v>6</v>
      </c>
      <c r="R19" s="161" t="s">
        <v>1061</v>
      </c>
      <c r="S19" s="161" t="s">
        <v>1061</v>
      </c>
      <c r="T19" s="161">
        <v>502</v>
      </c>
      <c r="U19" s="161" t="s">
        <v>1061</v>
      </c>
      <c r="V19" s="161">
        <v>5</v>
      </c>
    </row>
    <row r="20" spans="1:22" ht="14.5">
      <c r="A20" s="85" t="s">
        <v>248</v>
      </c>
      <c r="B20" s="161">
        <v>11</v>
      </c>
      <c r="C20" s="161" t="s">
        <v>1061</v>
      </c>
      <c r="D20" s="161" t="s">
        <v>1061</v>
      </c>
      <c r="E20" s="161">
        <v>39</v>
      </c>
      <c r="F20" s="161">
        <v>56</v>
      </c>
      <c r="G20" s="161" t="s">
        <v>1061</v>
      </c>
      <c r="H20" s="161">
        <v>40</v>
      </c>
      <c r="I20" s="161" t="s">
        <v>1061</v>
      </c>
      <c r="J20" s="161" t="s">
        <v>1061</v>
      </c>
      <c r="K20" s="161">
        <v>6</v>
      </c>
      <c r="L20" s="161">
        <v>64</v>
      </c>
      <c r="M20" s="161" t="s">
        <v>1061</v>
      </c>
      <c r="N20" s="161" t="s">
        <v>1061</v>
      </c>
      <c r="O20" s="161" t="s">
        <v>1061</v>
      </c>
      <c r="P20" s="161">
        <v>17</v>
      </c>
      <c r="Q20" s="161" t="s">
        <v>1061</v>
      </c>
      <c r="R20" s="161" t="s">
        <v>1061</v>
      </c>
      <c r="S20" s="161" t="s">
        <v>1061</v>
      </c>
      <c r="T20" s="161">
        <v>439</v>
      </c>
      <c r="U20" s="161">
        <v>21</v>
      </c>
      <c r="V20" s="161">
        <v>27</v>
      </c>
    </row>
    <row r="21" spans="1:22" ht="14.5">
      <c r="A21" s="85" t="s">
        <v>249</v>
      </c>
      <c r="B21" s="161" t="s">
        <v>1061</v>
      </c>
      <c r="C21" s="161">
        <v>113</v>
      </c>
      <c r="D21" s="161" t="s">
        <v>1061</v>
      </c>
      <c r="E21" s="161">
        <v>18</v>
      </c>
      <c r="F21" s="161" t="s">
        <v>1061</v>
      </c>
      <c r="G21" s="161" t="s">
        <v>1061</v>
      </c>
      <c r="H21" s="161">
        <v>118</v>
      </c>
      <c r="I21" s="161" t="s">
        <v>1061</v>
      </c>
      <c r="J21" s="161">
        <v>6</v>
      </c>
      <c r="K21" s="161" t="s">
        <v>1061</v>
      </c>
      <c r="L21" s="161">
        <v>28</v>
      </c>
      <c r="M21" s="161">
        <v>13</v>
      </c>
      <c r="N21" s="161" t="s">
        <v>1061</v>
      </c>
      <c r="O21" s="161" t="s">
        <v>1061</v>
      </c>
      <c r="P21" s="161">
        <v>55</v>
      </c>
      <c r="Q21" s="161">
        <v>6</v>
      </c>
      <c r="R21" s="161" t="s">
        <v>1061</v>
      </c>
      <c r="S21" s="161">
        <v>0</v>
      </c>
      <c r="T21" s="161">
        <v>299</v>
      </c>
      <c r="U21" s="161" t="s">
        <v>1061</v>
      </c>
      <c r="V21" s="161">
        <v>6</v>
      </c>
    </row>
    <row r="22" spans="1:22" ht="14.5">
      <c r="A22" s="85" t="s">
        <v>250</v>
      </c>
      <c r="B22" s="161">
        <v>20</v>
      </c>
      <c r="C22" s="161">
        <v>35</v>
      </c>
      <c r="D22" s="161" t="s">
        <v>1061</v>
      </c>
      <c r="E22" s="161" t="s">
        <v>1061</v>
      </c>
      <c r="F22" s="161">
        <v>65</v>
      </c>
      <c r="G22" s="161" t="s">
        <v>1061</v>
      </c>
      <c r="H22" s="161">
        <v>72</v>
      </c>
      <c r="I22" s="161">
        <v>4</v>
      </c>
      <c r="J22" s="161" t="s">
        <v>1061</v>
      </c>
      <c r="K22" s="161" t="s">
        <v>1061</v>
      </c>
      <c r="L22" s="161">
        <v>29</v>
      </c>
      <c r="M22" s="161">
        <v>6</v>
      </c>
      <c r="N22" s="161" t="s">
        <v>1061</v>
      </c>
      <c r="O22" s="161" t="s">
        <v>1061</v>
      </c>
      <c r="P22" s="161">
        <v>30</v>
      </c>
      <c r="Q22" s="161">
        <v>18</v>
      </c>
      <c r="R22" s="161">
        <v>12</v>
      </c>
      <c r="S22" s="161" t="s">
        <v>1061</v>
      </c>
      <c r="T22" s="161">
        <v>250</v>
      </c>
      <c r="U22" s="161" t="s">
        <v>1061</v>
      </c>
      <c r="V22" s="161">
        <v>6</v>
      </c>
    </row>
    <row r="23" spans="1:22" ht="14.5">
      <c r="A23" s="84" t="s">
        <v>251</v>
      </c>
      <c r="B23" s="161">
        <v>8</v>
      </c>
      <c r="C23" s="161">
        <v>59</v>
      </c>
      <c r="D23" s="161">
        <v>7</v>
      </c>
      <c r="E23" s="161" t="s">
        <v>1061</v>
      </c>
      <c r="F23" s="161" t="s">
        <v>1061</v>
      </c>
      <c r="G23" s="161" t="s">
        <v>1061</v>
      </c>
      <c r="H23" s="161">
        <v>63</v>
      </c>
      <c r="I23" s="161">
        <v>18</v>
      </c>
      <c r="J23" s="161" t="s">
        <v>1061</v>
      </c>
      <c r="K23" s="161">
        <v>18</v>
      </c>
      <c r="L23" s="161">
        <v>26</v>
      </c>
      <c r="M23" s="161" t="s">
        <v>1061</v>
      </c>
      <c r="N23" s="161" t="s">
        <v>1061</v>
      </c>
      <c r="O23" s="161">
        <v>0</v>
      </c>
      <c r="P23" s="161">
        <v>23</v>
      </c>
      <c r="Q23" s="161">
        <v>6</v>
      </c>
      <c r="R23" s="161" t="s">
        <v>1061</v>
      </c>
      <c r="S23" s="161" t="s">
        <v>1061</v>
      </c>
      <c r="T23" s="161">
        <v>397</v>
      </c>
      <c r="U23" s="161" t="s">
        <v>1061</v>
      </c>
      <c r="V23" s="161">
        <v>6</v>
      </c>
    </row>
    <row r="24" spans="1:22" ht="14.5">
      <c r="A24" s="85" t="s">
        <v>252</v>
      </c>
      <c r="B24" s="161" t="s">
        <v>1061</v>
      </c>
      <c r="C24" s="161">
        <v>27</v>
      </c>
      <c r="D24" s="161" t="s">
        <v>1061</v>
      </c>
      <c r="E24" s="161">
        <v>22</v>
      </c>
      <c r="F24" s="161" t="s">
        <v>1061</v>
      </c>
      <c r="G24" s="161" t="s">
        <v>1061</v>
      </c>
      <c r="H24" s="161">
        <v>91</v>
      </c>
      <c r="I24" s="161" t="s">
        <v>1061</v>
      </c>
      <c r="J24" s="161">
        <v>8</v>
      </c>
      <c r="K24" s="161">
        <v>4</v>
      </c>
      <c r="L24" s="161">
        <v>27</v>
      </c>
      <c r="M24" s="161">
        <v>16</v>
      </c>
      <c r="N24" s="161" t="s">
        <v>1061</v>
      </c>
      <c r="O24" s="161" t="s">
        <v>1061</v>
      </c>
      <c r="P24" s="161" t="s">
        <v>1061</v>
      </c>
      <c r="Q24" s="161" t="s">
        <v>1061</v>
      </c>
      <c r="R24" s="161" t="s">
        <v>1061</v>
      </c>
      <c r="S24" s="161">
        <v>0</v>
      </c>
      <c r="T24" s="161">
        <v>393</v>
      </c>
      <c r="U24" s="161">
        <v>19</v>
      </c>
      <c r="V24" s="161">
        <v>13</v>
      </c>
    </row>
    <row r="25" spans="1:22" ht="14.5">
      <c r="A25" s="85" t="s">
        <v>253</v>
      </c>
      <c r="B25" s="161" t="s">
        <v>1061</v>
      </c>
      <c r="C25" s="161" t="s">
        <v>1061</v>
      </c>
      <c r="D25" s="161" t="s">
        <v>1061</v>
      </c>
      <c r="E25" s="161">
        <v>19</v>
      </c>
      <c r="F25" s="161">
        <v>33</v>
      </c>
      <c r="G25" s="161" t="s">
        <v>1061</v>
      </c>
      <c r="H25" s="161">
        <v>59</v>
      </c>
      <c r="I25" s="161" t="s">
        <v>1061</v>
      </c>
      <c r="J25" s="161">
        <v>4</v>
      </c>
      <c r="K25" s="161">
        <v>5</v>
      </c>
      <c r="L25" s="161">
        <v>20</v>
      </c>
      <c r="M25" s="161" t="s">
        <v>1061</v>
      </c>
      <c r="N25" s="161">
        <v>7</v>
      </c>
      <c r="O25" s="161">
        <v>0</v>
      </c>
      <c r="P25" s="161">
        <v>14</v>
      </c>
      <c r="Q25" s="161" t="s">
        <v>1061</v>
      </c>
      <c r="R25" s="161" t="s">
        <v>1061</v>
      </c>
      <c r="S25" s="161" t="s">
        <v>1061</v>
      </c>
      <c r="T25" s="161">
        <v>265</v>
      </c>
      <c r="U25" s="161" t="s">
        <v>1061</v>
      </c>
      <c r="V25" s="161">
        <v>20</v>
      </c>
    </row>
    <row r="26" spans="1:22" ht="14.5">
      <c r="A26" s="85" t="s">
        <v>254</v>
      </c>
      <c r="B26" s="161">
        <v>215</v>
      </c>
      <c r="C26" s="161" t="s">
        <v>1061</v>
      </c>
      <c r="D26" s="161" t="s">
        <v>1061</v>
      </c>
      <c r="E26" s="161" t="s">
        <v>1061</v>
      </c>
      <c r="F26" s="161">
        <v>172</v>
      </c>
      <c r="G26" s="161" t="s">
        <v>1061</v>
      </c>
      <c r="H26" s="161" t="s">
        <v>1061</v>
      </c>
      <c r="I26" s="161">
        <v>0</v>
      </c>
      <c r="J26" s="161">
        <v>0</v>
      </c>
      <c r="K26" s="161" t="s">
        <v>1061</v>
      </c>
      <c r="L26" s="161" t="s">
        <v>1061</v>
      </c>
      <c r="M26" s="161" t="s">
        <v>1061</v>
      </c>
      <c r="N26" s="161" t="s">
        <v>1061</v>
      </c>
      <c r="O26" s="161">
        <v>0</v>
      </c>
      <c r="P26" s="161">
        <v>0</v>
      </c>
      <c r="Q26" s="161">
        <v>71</v>
      </c>
      <c r="R26" s="161">
        <v>0</v>
      </c>
      <c r="S26" s="161" t="s">
        <v>1061</v>
      </c>
      <c r="T26" s="161">
        <v>23</v>
      </c>
      <c r="U26" s="161" t="s">
        <v>1061</v>
      </c>
      <c r="V26" s="161" t="s">
        <v>1061</v>
      </c>
    </row>
    <row r="27" spans="1:22" ht="14.5">
      <c r="A27" s="85" t="s">
        <v>255</v>
      </c>
      <c r="B27" s="161">
        <v>319</v>
      </c>
      <c r="C27" s="161">
        <v>760</v>
      </c>
      <c r="D27" s="161">
        <v>68</v>
      </c>
      <c r="E27" s="161">
        <v>214</v>
      </c>
      <c r="F27" s="161">
        <v>804</v>
      </c>
      <c r="G27" s="161">
        <v>211</v>
      </c>
      <c r="H27" s="161">
        <v>1049</v>
      </c>
      <c r="I27" s="161" t="s">
        <v>1061</v>
      </c>
      <c r="J27" s="161">
        <v>37</v>
      </c>
      <c r="K27" s="161">
        <v>146</v>
      </c>
      <c r="L27" s="161">
        <v>276</v>
      </c>
      <c r="M27" s="161">
        <v>111</v>
      </c>
      <c r="N27" s="161">
        <v>95</v>
      </c>
      <c r="O27" s="161">
        <v>73</v>
      </c>
      <c r="P27" s="161">
        <v>278</v>
      </c>
      <c r="Q27" s="161">
        <v>430</v>
      </c>
      <c r="R27" s="161">
        <v>62</v>
      </c>
      <c r="S27" s="161">
        <v>21</v>
      </c>
      <c r="T27" s="161">
        <v>4340</v>
      </c>
      <c r="U27" s="161">
        <v>316</v>
      </c>
      <c r="V27" s="161">
        <v>154</v>
      </c>
    </row>
    <row r="28" spans="1:22" ht="14.5">
      <c r="A28" s="85" t="s">
        <v>256</v>
      </c>
      <c r="B28" s="161">
        <v>473</v>
      </c>
      <c r="C28" s="161">
        <v>629</v>
      </c>
      <c r="D28" s="161">
        <v>86</v>
      </c>
      <c r="E28" s="161">
        <v>717</v>
      </c>
      <c r="F28" s="161">
        <v>580</v>
      </c>
      <c r="G28" s="161">
        <v>161</v>
      </c>
      <c r="H28" s="161">
        <v>2159</v>
      </c>
      <c r="I28" s="161" t="s">
        <v>1061</v>
      </c>
      <c r="J28" s="161">
        <v>45</v>
      </c>
      <c r="K28" s="161">
        <v>189</v>
      </c>
      <c r="L28" s="161">
        <v>3372</v>
      </c>
      <c r="M28" s="161">
        <v>62</v>
      </c>
      <c r="N28" s="161">
        <v>163</v>
      </c>
      <c r="O28" s="161">
        <v>40</v>
      </c>
      <c r="P28" s="161">
        <v>713</v>
      </c>
      <c r="Q28" s="161">
        <v>415</v>
      </c>
      <c r="R28" s="161">
        <v>151</v>
      </c>
      <c r="S28" s="161">
        <v>27</v>
      </c>
      <c r="T28" s="161">
        <v>11612</v>
      </c>
      <c r="U28" s="161">
        <v>446</v>
      </c>
      <c r="V28" s="161">
        <v>1481</v>
      </c>
    </row>
    <row r="29" spans="1:22" ht="14.5">
      <c r="A29" s="85" t="s">
        <v>257</v>
      </c>
      <c r="B29" s="161">
        <v>439</v>
      </c>
      <c r="C29" s="161">
        <v>3193</v>
      </c>
      <c r="D29" s="161">
        <v>258</v>
      </c>
      <c r="E29" s="161">
        <v>3774</v>
      </c>
      <c r="F29" s="161">
        <v>3729</v>
      </c>
      <c r="G29" s="161">
        <v>152</v>
      </c>
      <c r="H29" s="161">
        <v>4504</v>
      </c>
      <c r="I29" s="161">
        <v>129</v>
      </c>
      <c r="J29" s="161">
        <v>13</v>
      </c>
      <c r="K29" s="161">
        <v>352</v>
      </c>
      <c r="L29" s="161">
        <v>4857</v>
      </c>
      <c r="M29" s="161">
        <v>25</v>
      </c>
      <c r="N29" s="161">
        <v>246</v>
      </c>
      <c r="O29" s="161">
        <v>5</v>
      </c>
      <c r="P29" s="161">
        <v>2904</v>
      </c>
      <c r="Q29" s="161">
        <v>3492</v>
      </c>
      <c r="R29" s="161" t="s">
        <v>1061</v>
      </c>
      <c r="S29" s="161">
        <v>15</v>
      </c>
      <c r="T29" s="161">
        <v>47905</v>
      </c>
      <c r="U29" s="161">
        <v>1515</v>
      </c>
      <c r="V29" s="161">
        <v>2352</v>
      </c>
    </row>
    <row r="30" spans="1:22" ht="14.5">
      <c r="A30" s="85" t="s">
        <v>258</v>
      </c>
      <c r="B30" s="161">
        <v>158</v>
      </c>
      <c r="C30" s="161">
        <v>63</v>
      </c>
      <c r="D30" s="161">
        <v>7</v>
      </c>
      <c r="E30" s="161">
        <v>306</v>
      </c>
      <c r="F30" s="161">
        <v>59</v>
      </c>
      <c r="G30" s="161">
        <v>14</v>
      </c>
      <c r="H30" s="161">
        <v>352</v>
      </c>
      <c r="I30" s="161">
        <v>0</v>
      </c>
      <c r="J30" s="161">
        <v>13</v>
      </c>
      <c r="K30" s="161">
        <v>17</v>
      </c>
      <c r="L30" s="161">
        <v>2121</v>
      </c>
      <c r="M30" s="161">
        <v>1</v>
      </c>
      <c r="N30" s="161">
        <v>51</v>
      </c>
      <c r="O30" s="161">
        <v>5</v>
      </c>
      <c r="P30" s="161">
        <v>112</v>
      </c>
      <c r="Q30" s="161">
        <v>110</v>
      </c>
      <c r="R30" s="161">
        <v>114</v>
      </c>
      <c r="S30" s="161">
        <v>0</v>
      </c>
      <c r="T30" s="161">
        <v>2992</v>
      </c>
      <c r="U30" s="161">
        <v>26</v>
      </c>
      <c r="V30" s="161">
        <v>334</v>
      </c>
    </row>
    <row r="31" spans="1:22" ht="14.5">
      <c r="A31" s="64" t="s">
        <v>210</v>
      </c>
      <c r="B31" s="162">
        <v>5342</v>
      </c>
      <c r="C31" s="162">
        <v>15562</v>
      </c>
      <c r="D31" s="162">
        <v>1549</v>
      </c>
      <c r="E31" s="162">
        <v>13692</v>
      </c>
      <c r="F31" s="162">
        <v>13314</v>
      </c>
      <c r="G31" s="162">
        <v>2310</v>
      </c>
      <c r="H31" s="163">
        <v>20228</v>
      </c>
      <c r="I31" s="163">
        <v>2595</v>
      </c>
      <c r="J31" s="163">
        <v>385</v>
      </c>
      <c r="K31" s="163">
        <v>3118</v>
      </c>
      <c r="L31" s="163">
        <v>34060</v>
      </c>
      <c r="M31" s="163">
        <v>738</v>
      </c>
      <c r="N31" s="163">
        <v>2417</v>
      </c>
      <c r="O31" s="163">
        <v>298</v>
      </c>
      <c r="P31" s="163">
        <v>12095</v>
      </c>
      <c r="Q31" s="163">
        <v>9263</v>
      </c>
      <c r="R31" s="163">
        <v>2646</v>
      </c>
      <c r="S31" s="163">
        <v>363</v>
      </c>
      <c r="T31" s="163">
        <v>178690</v>
      </c>
      <c r="U31" s="163">
        <v>6777</v>
      </c>
      <c r="V31" s="163">
        <v>9652</v>
      </c>
    </row>
    <row r="32" spans="1:22">
      <c r="A32" s="74" t="s">
        <v>44</v>
      </c>
    </row>
    <row r="33" spans="1:1">
      <c r="A33" s="74" t="s">
        <v>260</v>
      </c>
    </row>
    <row r="34" spans="1:1">
      <c r="A34" s="74" t="s">
        <v>76</v>
      </c>
    </row>
    <row r="35" spans="1:1">
      <c r="A35" s="74" t="s">
        <v>73</v>
      </c>
    </row>
    <row r="36" spans="1:1">
      <c r="A36" s="74" t="s">
        <v>77</v>
      </c>
    </row>
    <row r="37" spans="1:1">
      <c r="A37" s="74" t="s">
        <v>74</v>
      </c>
    </row>
    <row r="38" spans="1:1">
      <c r="A38" s="74" t="s">
        <v>261</v>
      </c>
    </row>
  </sheetData>
  <pageMargins left="0.7" right="0.7" top="0.75" bottom="0.75" header="0.3" footer="0.3"/>
  <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E6C97-0F51-4F37-B5C6-2A0ADF86FC72}">
  <dimension ref="A1:V38"/>
  <sheetViews>
    <sheetView zoomScaleNormal="100" workbookViewId="0"/>
  </sheetViews>
  <sheetFormatPr defaultColWidth="9.296875" defaultRowHeight="13.5"/>
  <cols>
    <col min="1" max="1" width="62.69921875" style="25" customWidth="1"/>
    <col min="2" max="5" width="13.296875" style="25" customWidth="1"/>
    <col min="6" max="16384" width="9.296875" style="25"/>
  </cols>
  <sheetData>
    <row r="1" spans="1:22">
      <c r="A1" s="71" t="s">
        <v>1053</v>
      </c>
    </row>
    <row r="2" spans="1:22" ht="17.25" customHeight="1">
      <c r="A2" s="62" t="s">
        <v>272</v>
      </c>
      <c r="B2" s="62"/>
      <c r="C2" s="62"/>
      <c r="D2" s="62"/>
      <c r="E2" s="62"/>
    </row>
    <row r="3" spans="1:22" ht="17.25" customHeight="1">
      <c r="A3" s="60" t="s">
        <v>273</v>
      </c>
      <c r="B3" s="61"/>
      <c r="C3" s="61"/>
      <c r="D3" s="61"/>
      <c r="E3" s="61"/>
    </row>
    <row r="4" spans="1:22" ht="92">
      <c r="A4" s="32" t="s">
        <v>274</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0">
        <v>1534</v>
      </c>
      <c r="C5" s="80">
        <v>989</v>
      </c>
      <c r="D5" s="80">
        <v>248</v>
      </c>
      <c r="E5" s="80">
        <v>35</v>
      </c>
      <c r="F5" s="84">
        <v>1377</v>
      </c>
      <c r="G5" s="84">
        <v>153</v>
      </c>
      <c r="H5" s="54">
        <v>4519</v>
      </c>
      <c r="I5" s="54">
        <v>235</v>
      </c>
      <c r="J5" s="54">
        <v>495</v>
      </c>
      <c r="K5" s="54">
        <v>181</v>
      </c>
      <c r="L5" s="54">
        <v>23130</v>
      </c>
      <c r="M5" s="54">
        <v>793</v>
      </c>
      <c r="N5" s="54">
        <v>742</v>
      </c>
      <c r="O5" s="54">
        <v>252</v>
      </c>
      <c r="P5" s="54">
        <v>3370</v>
      </c>
      <c r="Q5" s="54">
        <v>441</v>
      </c>
      <c r="R5" s="54">
        <v>651</v>
      </c>
      <c r="S5" s="54">
        <v>364</v>
      </c>
      <c r="T5" s="54">
        <v>16667</v>
      </c>
      <c r="U5" s="54">
        <v>243</v>
      </c>
      <c r="V5" s="54">
        <v>3666</v>
      </c>
    </row>
    <row r="6" spans="1:22" ht="14.5">
      <c r="A6" s="77" t="s">
        <v>259</v>
      </c>
      <c r="B6" s="86" t="s">
        <v>212</v>
      </c>
      <c r="C6" s="86" t="s">
        <v>213</v>
      </c>
      <c r="D6" s="86" t="s">
        <v>214</v>
      </c>
      <c r="E6" s="86" t="s">
        <v>215</v>
      </c>
      <c r="F6" s="86" t="s">
        <v>216</v>
      </c>
      <c r="G6" s="86" t="s">
        <v>217</v>
      </c>
      <c r="H6" s="86" t="s">
        <v>218</v>
      </c>
      <c r="I6" s="86" t="s">
        <v>219</v>
      </c>
      <c r="J6" s="86" t="s">
        <v>220</v>
      </c>
      <c r="K6" s="86" t="s">
        <v>221</v>
      </c>
      <c r="L6" s="86" t="s">
        <v>222</v>
      </c>
      <c r="M6" s="86" t="s">
        <v>223</v>
      </c>
      <c r="N6" s="86" t="s">
        <v>224</v>
      </c>
      <c r="O6" s="86" t="s">
        <v>225</v>
      </c>
      <c r="P6" s="86" t="s">
        <v>226</v>
      </c>
      <c r="Q6" s="86" t="s">
        <v>227</v>
      </c>
      <c r="R6" s="86" t="s">
        <v>228</v>
      </c>
      <c r="S6" s="86" t="s">
        <v>229</v>
      </c>
      <c r="T6" s="86" t="s">
        <v>230</v>
      </c>
      <c r="U6" s="86" t="s">
        <v>231</v>
      </c>
      <c r="V6" s="86" t="s">
        <v>232</v>
      </c>
    </row>
    <row r="7" spans="1:22" ht="14.5">
      <c r="A7" s="27" t="s">
        <v>234</v>
      </c>
      <c r="B7" s="161">
        <v>120</v>
      </c>
      <c r="C7" s="161">
        <v>347</v>
      </c>
      <c r="D7" s="161">
        <v>181</v>
      </c>
      <c r="E7" s="161">
        <v>20</v>
      </c>
      <c r="F7" s="161">
        <v>1022</v>
      </c>
      <c r="G7" s="161">
        <v>88</v>
      </c>
      <c r="H7" s="161">
        <v>2838</v>
      </c>
      <c r="I7" s="161">
        <v>192</v>
      </c>
      <c r="J7" s="161">
        <v>368</v>
      </c>
      <c r="K7" s="161">
        <v>107</v>
      </c>
      <c r="L7" s="161">
        <v>20727</v>
      </c>
      <c r="M7" s="161">
        <v>530</v>
      </c>
      <c r="N7" s="161">
        <v>85</v>
      </c>
      <c r="O7" s="161">
        <v>125</v>
      </c>
      <c r="P7" s="161">
        <v>2078</v>
      </c>
      <c r="Q7" s="161">
        <v>24</v>
      </c>
      <c r="R7" s="161">
        <v>565</v>
      </c>
      <c r="S7" s="161">
        <v>231</v>
      </c>
      <c r="T7" s="161">
        <v>11212</v>
      </c>
      <c r="U7" s="161">
        <v>192</v>
      </c>
      <c r="V7" s="161">
        <v>3253</v>
      </c>
    </row>
    <row r="8" spans="1:22" ht="14.5">
      <c r="A8" s="64" t="s">
        <v>235</v>
      </c>
      <c r="B8" s="161">
        <v>4</v>
      </c>
      <c r="C8" s="161">
        <v>160</v>
      </c>
      <c r="D8" s="161" t="s">
        <v>1061</v>
      </c>
      <c r="E8" s="161">
        <v>0</v>
      </c>
      <c r="F8" s="161">
        <v>8</v>
      </c>
      <c r="G8" s="161">
        <v>0</v>
      </c>
      <c r="H8" s="161">
        <v>338</v>
      </c>
      <c r="I8" s="161">
        <v>14</v>
      </c>
      <c r="J8" s="161">
        <v>4</v>
      </c>
      <c r="K8" s="161">
        <v>4</v>
      </c>
      <c r="L8" s="161">
        <v>34</v>
      </c>
      <c r="M8" s="161">
        <v>4</v>
      </c>
      <c r="N8" s="161" t="s">
        <v>1061</v>
      </c>
      <c r="O8" s="161" t="s">
        <v>1061</v>
      </c>
      <c r="P8" s="161">
        <v>57</v>
      </c>
      <c r="Q8" s="161" t="s">
        <v>1061</v>
      </c>
      <c r="R8" s="161">
        <v>0</v>
      </c>
      <c r="S8" s="161" t="s">
        <v>1061</v>
      </c>
      <c r="T8" s="161">
        <v>799</v>
      </c>
      <c r="U8" s="161">
        <v>5</v>
      </c>
      <c r="V8" s="161">
        <v>9</v>
      </c>
    </row>
    <row r="9" spans="1:22" ht="14.5">
      <c r="A9" s="64" t="s">
        <v>236</v>
      </c>
      <c r="B9" s="161" t="s">
        <v>1061</v>
      </c>
      <c r="C9" s="161">
        <v>134</v>
      </c>
      <c r="D9" s="161" t="s">
        <v>1061</v>
      </c>
      <c r="E9" s="161" t="s">
        <v>1061</v>
      </c>
      <c r="F9" s="161">
        <v>5</v>
      </c>
      <c r="G9" s="161">
        <v>6</v>
      </c>
      <c r="H9" s="161">
        <v>252</v>
      </c>
      <c r="I9" s="161">
        <v>5</v>
      </c>
      <c r="J9" s="161" t="s">
        <v>1061</v>
      </c>
      <c r="K9" s="161" t="s">
        <v>1061</v>
      </c>
      <c r="L9" s="161">
        <v>48</v>
      </c>
      <c r="M9" s="161">
        <v>5</v>
      </c>
      <c r="N9" s="161" t="s">
        <v>1061</v>
      </c>
      <c r="O9" s="161" t="s">
        <v>1061</v>
      </c>
      <c r="P9" s="161">
        <v>74</v>
      </c>
      <c r="Q9" s="161" t="s">
        <v>1061</v>
      </c>
      <c r="R9" s="161" t="s">
        <v>1061</v>
      </c>
      <c r="S9" s="161" t="s">
        <v>1061</v>
      </c>
      <c r="T9" s="161">
        <v>887</v>
      </c>
      <c r="U9" s="161">
        <v>4</v>
      </c>
      <c r="V9" s="161" t="s">
        <v>1061</v>
      </c>
    </row>
    <row r="10" spans="1:22" ht="14.5">
      <c r="A10" s="64" t="s">
        <v>237</v>
      </c>
      <c r="B10" s="161">
        <v>100</v>
      </c>
      <c r="C10" s="161">
        <v>130</v>
      </c>
      <c r="D10" s="161">
        <v>10</v>
      </c>
      <c r="E10" s="161" t="s">
        <v>1061</v>
      </c>
      <c r="F10" s="161">
        <v>22</v>
      </c>
      <c r="G10" s="161">
        <v>10</v>
      </c>
      <c r="H10" s="161">
        <v>205</v>
      </c>
      <c r="I10" s="161">
        <v>9</v>
      </c>
      <c r="J10" s="161" t="s">
        <v>1061</v>
      </c>
      <c r="K10" s="161">
        <v>17</v>
      </c>
      <c r="L10" s="161">
        <v>433</v>
      </c>
      <c r="M10" s="161">
        <v>6</v>
      </c>
      <c r="N10" s="161" t="s">
        <v>1061</v>
      </c>
      <c r="O10" s="161" t="s">
        <v>1061</v>
      </c>
      <c r="P10" s="161">
        <v>219</v>
      </c>
      <c r="Q10" s="161">
        <v>12</v>
      </c>
      <c r="R10" s="161">
        <v>6</v>
      </c>
      <c r="S10" s="161">
        <v>14</v>
      </c>
      <c r="T10" s="161">
        <v>645</v>
      </c>
      <c r="U10" s="161" t="s">
        <v>1061</v>
      </c>
      <c r="V10" s="161">
        <v>50</v>
      </c>
    </row>
    <row r="11" spans="1:22" ht="14.5">
      <c r="A11" s="85" t="s">
        <v>238</v>
      </c>
      <c r="B11" s="161">
        <v>702</v>
      </c>
      <c r="C11" s="161" t="s">
        <v>1061</v>
      </c>
      <c r="D11" s="161">
        <v>7</v>
      </c>
      <c r="E11" s="161">
        <v>0</v>
      </c>
      <c r="F11" s="161" t="s">
        <v>1061</v>
      </c>
      <c r="G11" s="161">
        <v>0</v>
      </c>
      <c r="H11" s="161">
        <v>4</v>
      </c>
      <c r="I11" s="161">
        <v>0</v>
      </c>
      <c r="J11" s="161" t="s">
        <v>1061</v>
      </c>
      <c r="K11" s="161" t="s">
        <v>1061</v>
      </c>
      <c r="L11" s="161" t="s">
        <v>1061</v>
      </c>
      <c r="M11" s="161" t="s">
        <v>1061</v>
      </c>
      <c r="N11" s="161">
        <v>526</v>
      </c>
      <c r="O11" s="161" t="s">
        <v>1061</v>
      </c>
      <c r="P11" s="161" t="s">
        <v>1061</v>
      </c>
      <c r="Q11" s="161">
        <v>316</v>
      </c>
      <c r="R11" s="161" t="s">
        <v>1061</v>
      </c>
      <c r="S11" s="161">
        <v>0</v>
      </c>
      <c r="T11" s="161">
        <v>16</v>
      </c>
      <c r="U11" s="161">
        <v>0</v>
      </c>
      <c r="V11" s="161" t="s">
        <v>1061</v>
      </c>
    </row>
    <row r="12" spans="1:22" ht="14.5">
      <c r="A12" s="85" t="s">
        <v>240</v>
      </c>
      <c r="B12" s="161">
        <v>40</v>
      </c>
      <c r="C12" s="161">
        <v>48</v>
      </c>
      <c r="D12" s="161">
        <v>6</v>
      </c>
      <c r="E12" s="161" t="s">
        <v>1061</v>
      </c>
      <c r="F12" s="161">
        <v>11</v>
      </c>
      <c r="G12" s="161" t="s">
        <v>1061</v>
      </c>
      <c r="H12" s="161">
        <v>59</v>
      </c>
      <c r="I12" s="161" t="s">
        <v>1061</v>
      </c>
      <c r="J12" s="161" t="s">
        <v>1061</v>
      </c>
      <c r="K12" s="161">
        <v>0</v>
      </c>
      <c r="L12" s="161">
        <v>329</v>
      </c>
      <c r="M12" s="161">
        <v>7</v>
      </c>
      <c r="N12" s="161">
        <v>17</v>
      </c>
      <c r="O12" s="161" t="s">
        <v>1061</v>
      </c>
      <c r="P12" s="161">
        <v>87</v>
      </c>
      <c r="Q12" s="161">
        <v>5</v>
      </c>
      <c r="R12" s="161">
        <v>30</v>
      </c>
      <c r="S12" s="161" t="s">
        <v>1061</v>
      </c>
      <c r="T12" s="161">
        <v>758</v>
      </c>
      <c r="U12" s="161" t="s">
        <v>1061</v>
      </c>
      <c r="V12" s="161">
        <v>11</v>
      </c>
    </row>
    <row r="13" spans="1:22" ht="14.5">
      <c r="A13" s="85" t="s">
        <v>241</v>
      </c>
      <c r="B13" s="161">
        <v>48</v>
      </c>
      <c r="C13" s="161">
        <v>11</v>
      </c>
      <c r="D13" s="161">
        <v>6</v>
      </c>
      <c r="E13" s="161" t="s">
        <v>1061</v>
      </c>
      <c r="F13" s="161">
        <v>45</v>
      </c>
      <c r="G13" s="161">
        <v>8</v>
      </c>
      <c r="H13" s="161">
        <v>81</v>
      </c>
      <c r="I13" s="161" t="s">
        <v>1061</v>
      </c>
      <c r="J13" s="161" t="s">
        <v>1061</v>
      </c>
      <c r="K13" s="161">
        <v>10</v>
      </c>
      <c r="L13" s="161">
        <v>525</v>
      </c>
      <c r="M13" s="161">
        <v>5</v>
      </c>
      <c r="N13" s="161">
        <v>10</v>
      </c>
      <c r="O13" s="161">
        <v>5</v>
      </c>
      <c r="P13" s="161">
        <v>179</v>
      </c>
      <c r="Q13" s="161" t="s">
        <v>1061</v>
      </c>
      <c r="R13" s="161" t="s">
        <v>1061</v>
      </c>
      <c r="S13" s="161">
        <v>36</v>
      </c>
      <c r="T13" s="161">
        <v>249</v>
      </c>
      <c r="U13" s="161">
        <v>4</v>
      </c>
      <c r="V13" s="161">
        <v>96</v>
      </c>
    </row>
    <row r="14" spans="1:22" ht="14.5">
      <c r="A14" s="84" t="s">
        <v>242</v>
      </c>
      <c r="B14" s="161" t="s">
        <v>1061</v>
      </c>
      <c r="C14" s="161">
        <v>5</v>
      </c>
      <c r="D14" s="161">
        <v>0</v>
      </c>
      <c r="E14" s="161">
        <v>0</v>
      </c>
      <c r="F14" s="161">
        <v>8</v>
      </c>
      <c r="G14" s="161" t="s">
        <v>1061</v>
      </c>
      <c r="H14" s="161">
        <v>20</v>
      </c>
      <c r="I14" s="161" t="s">
        <v>1061</v>
      </c>
      <c r="J14" s="161" t="s">
        <v>1061</v>
      </c>
      <c r="K14" s="161">
        <v>17</v>
      </c>
      <c r="L14" s="161">
        <v>9</v>
      </c>
      <c r="M14" s="161">
        <v>5</v>
      </c>
      <c r="N14" s="161" t="s">
        <v>1061</v>
      </c>
      <c r="O14" s="161" t="s">
        <v>1061</v>
      </c>
      <c r="P14" s="161">
        <v>121</v>
      </c>
      <c r="Q14" s="161">
        <v>0</v>
      </c>
      <c r="R14" s="161" t="s">
        <v>1061</v>
      </c>
      <c r="S14" s="161" t="s">
        <v>1061</v>
      </c>
      <c r="T14" s="161">
        <v>47</v>
      </c>
      <c r="U14" s="161">
        <v>0</v>
      </c>
      <c r="V14" s="161" t="s">
        <v>1061</v>
      </c>
    </row>
    <row r="15" spans="1:22" ht="14.5">
      <c r="A15" s="85" t="s">
        <v>243</v>
      </c>
      <c r="B15" s="161">
        <v>143</v>
      </c>
      <c r="C15" s="161">
        <v>16</v>
      </c>
      <c r="D15" s="161">
        <v>13</v>
      </c>
      <c r="E15" s="161">
        <v>0</v>
      </c>
      <c r="F15" s="161">
        <v>42</v>
      </c>
      <c r="G15" s="161">
        <v>4</v>
      </c>
      <c r="H15" s="161">
        <v>63</v>
      </c>
      <c r="I15" s="161" t="s">
        <v>1061</v>
      </c>
      <c r="J15" s="161" t="s">
        <v>1061</v>
      </c>
      <c r="K15" s="161" t="s">
        <v>1061</v>
      </c>
      <c r="L15" s="161">
        <v>77</v>
      </c>
      <c r="M15" s="161" t="s">
        <v>1061</v>
      </c>
      <c r="N15" s="161">
        <v>24</v>
      </c>
      <c r="O15" s="161">
        <v>22</v>
      </c>
      <c r="P15" s="161" t="s">
        <v>1061</v>
      </c>
      <c r="Q15" s="161">
        <v>19</v>
      </c>
      <c r="R15" s="161">
        <v>11</v>
      </c>
      <c r="S15" s="161">
        <v>12</v>
      </c>
      <c r="T15" s="161">
        <v>366</v>
      </c>
      <c r="U15" s="161">
        <v>6</v>
      </c>
      <c r="V15" s="161">
        <v>13</v>
      </c>
    </row>
    <row r="16" spans="1:22" ht="14.5">
      <c r="A16" s="85" t="s">
        <v>244</v>
      </c>
      <c r="B16" s="161">
        <v>0</v>
      </c>
      <c r="C16" s="161">
        <v>7</v>
      </c>
      <c r="D16" s="161" t="s">
        <v>1061</v>
      </c>
      <c r="E16" s="161">
        <v>0</v>
      </c>
      <c r="F16" s="161">
        <v>4</v>
      </c>
      <c r="G16" s="161" t="s">
        <v>1061</v>
      </c>
      <c r="H16" s="161">
        <v>19</v>
      </c>
      <c r="I16" s="161" t="s">
        <v>1061</v>
      </c>
      <c r="J16" s="161" t="s">
        <v>1061</v>
      </c>
      <c r="K16" s="161" t="s">
        <v>1061</v>
      </c>
      <c r="L16" s="161" t="s">
        <v>1061</v>
      </c>
      <c r="M16" s="161">
        <v>4</v>
      </c>
      <c r="N16" s="161" t="s">
        <v>1061</v>
      </c>
      <c r="O16" s="161">
        <v>0</v>
      </c>
      <c r="P16" s="161">
        <v>18</v>
      </c>
      <c r="Q16" s="161" t="s">
        <v>1061</v>
      </c>
      <c r="R16" s="161" t="s">
        <v>1061</v>
      </c>
      <c r="S16" s="161" t="s">
        <v>1061</v>
      </c>
      <c r="T16" s="161">
        <v>78</v>
      </c>
      <c r="U16" s="161" t="s">
        <v>1061</v>
      </c>
      <c r="V16" s="161">
        <v>0</v>
      </c>
    </row>
    <row r="17" spans="1:22" ht="14.5">
      <c r="A17" s="85" t="s">
        <v>245</v>
      </c>
      <c r="B17" s="161">
        <v>137</v>
      </c>
      <c r="C17" s="161">
        <v>0</v>
      </c>
      <c r="D17" s="161" t="s">
        <v>1061</v>
      </c>
      <c r="E17" s="161" t="s">
        <v>1061</v>
      </c>
      <c r="F17" s="161">
        <v>26</v>
      </c>
      <c r="G17" s="161" t="s">
        <v>1061</v>
      </c>
      <c r="H17" s="161">
        <v>8</v>
      </c>
      <c r="I17" s="161">
        <v>0</v>
      </c>
      <c r="J17" s="161" t="s">
        <v>1061</v>
      </c>
      <c r="K17" s="161">
        <v>0</v>
      </c>
      <c r="L17" s="161">
        <v>187</v>
      </c>
      <c r="M17" s="161" t="s">
        <v>1061</v>
      </c>
      <c r="N17" s="161" t="s">
        <v>1061</v>
      </c>
      <c r="O17" s="161" t="s">
        <v>1061</v>
      </c>
      <c r="P17" s="161">
        <v>21</v>
      </c>
      <c r="Q17" s="161">
        <v>6</v>
      </c>
      <c r="R17" s="161">
        <v>6</v>
      </c>
      <c r="S17" s="161">
        <v>11</v>
      </c>
      <c r="T17" s="161">
        <v>62</v>
      </c>
      <c r="U17" s="161">
        <v>0</v>
      </c>
      <c r="V17" s="161">
        <v>11</v>
      </c>
    </row>
    <row r="18" spans="1:22" ht="14.5">
      <c r="A18" s="87" t="s">
        <v>246</v>
      </c>
      <c r="B18" s="161">
        <v>32</v>
      </c>
      <c r="C18" s="161">
        <v>6</v>
      </c>
      <c r="D18" s="161">
        <v>0</v>
      </c>
      <c r="E18" s="161" t="s">
        <v>1061</v>
      </c>
      <c r="F18" s="161" t="s">
        <v>1061</v>
      </c>
      <c r="G18" s="161" t="s">
        <v>1061</v>
      </c>
      <c r="H18" s="161">
        <v>21</v>
      </c>
      <c r="I18" s="161">
        <v>0</v>
      </c>
      <c r="J18" s="161">
        <v>6</v>
      </c>
      <c r="K18" s="161">
        <v>0</v>
      </c>
      <c r="L18" s="161">
        <v>71</v>
      </c>
      <c r="M18" s="161">
        <v>11</v>
      </c>
      <c r="N18" s="161">
        <v>6</v>
      </c>
      <c r="O18" s="161" t="s">
        <v>1061</v>
      </c>
      <c r="P18" s="161">
        <v>221</v>
      </c>
      <c r="Q18" s="161" t="s">
        <v>1061</v>
      </c>
      <c r="R18" s="161" t="s">
        <v>1061</v>
      </c>
      <c r="S18" s="161">
        <v>0</v>
      </c>
      <c r="T18" s="161">
        <v>74</v>
      </c>
      <c r="U18" s="161" t="s">
        <v>1061</v>
      </c>
      <c r="V18" s="161">
        <v>17</v>
      </c>
    </row>
    <row r="19" spans="1:22" ht="14.5">
      <c r="A19" s="85" t="s">
        <v>247</v>
      </c>
      <c r="B19" s="161">
        <v>5</v>
      </c>
      <c r="C19" s="161">
        <v>11</v>
      </c>
      <c r="D19" s="161" t="s">
        <v>1061</v>
      </c>
      <c r="E19" s="161">
        <v>0</v>
      </c>
      <c r="F19" s="161">
        <v>15</v>
      </c>
      <c r="G19" s="161" t="s">
        <v>1061</v>
      </c>
      <c r="H19" s="161">
        <v>60</v>
      </c>
      <c r="I19" s="161" t="s">
        <v>1061</v>
      </c>
      <c r="J19" s="161" t="s">
        <v>1061</v>
      </c>
      <c r="K19" s="161">
        <v>0</v>
      </c>
      <c r="L19" s="161">
        <v>104</v>
      </c>
      <c r="M19" s="161">
        <v>8</v>
      </c>
      <c r="N19" s="161" t="s">
        <v>1061</v>
      </c>
      <c r="O19" s="161" t="s">
        <v>1061</v>
      </c>
      <c r="P19" s="161">
        <v>82</v>
      </c>
      <c r="Q19" s="161">
        <v>0</v>
      </c>
      <c r="R19" s="161" t="s">
        <v>1061</v>
      </c>
      <c r="S19" s="161" t="s">
        <v>1061</v>
      </c>
      <c r="T19" s="161">
        <v>373</v>
      </c>
      <c r="U19" s="161" t="s">
        <v>1061</v>
      </c>
      <c r="V19" s="161">
        <v>4</v>
      </c>
    </row>
    <row r="20" spans="1:22" ht="14.5">
      <c r="A20" s="85" t="s">
        <v>248</v>
      </c>
      <c r="B20" s="161">
        <v>5</v>
      </c>
      <c r="C20" s="161" t="s">
        <v>1061</v>
      </c>
      <c r="D20" s="161" t="s">
        <v>1061</v>
      </c>
      <c r="E20" s="161">
        <v>0</v>
      </c>
      <c r="F20" s="161">
        <v>9</v>
      </c>
      <c r="G20" s="161" t="s">
        <v>1061</v>
      </c>
      <c r="H20" s="161">
        <v>14</v>
      </c>
      <c r="I20" s="161" t="s">
        <v>1061</v>
      </c>
      <c r="J20" s="161" t="s">
        <v>1061</v>
      </c>
      <c r="K20" s="161">
        <v>0</v>
      </c>
      <c r="L20" s="161">
        <v>89</v>
      </c>
      <c r="M20" s="161" t="s">
        <v>1061</v>
      </c>
      <c r="N20" s="161" t="s">
        <v>1061</v>
      </c>
      <c r="O20" s="161" t="s">
        <v>1061</v>
      </c>
      <c r="P20" s="161">
        <v>6</v>
      </c>
      <c r="Q20" s="161" t="s">
        <v>1061</v>
      </c>
      <c r="R20" s="161" t="s">
        <v>1061</v>
      </c>
      <c r="S20" s="161" t="s">
        <v>1061</v>
      </c>
      <c r="T20" s="161">
        <v>70</v>
      </c>
      <c r="U20" s="161">
        <v>0</v>
      </c>
      <c r="V20" s="161">
        <v>32</v>
      </c>
    </row>
    <row r="21" spans="1:22" ht="14.5">
      <c r="A21" s="85" t="s">
        <v>249</v>
      </c>
      <c r="B21" s="161" t="s">
        <v>1061</v>
      </c>
      <c r="C21" s="161">
        <v>15</v>
      </c>
      <c r="D21" s="161" t="s">
        <v>1061</v>
      </c>
      <c r="E21" s="161">
        <v>0</v>
      </c>
      <c r="F21" s="161" t="s">
        <v>1061</v>
      </c>
      <c r="G21" s="161" t="s">
        <v>1061</v>
      </c>
      <c r="H21" s="161">
        <v>37</v>
      </c>
      <c r="I21" s="161" t="s">
        <v>1061</v>
      </c>
      <c r="J21" s="161">
        <v>13</v>
      </c>
      <c r="K21" s="161" t="s">
        <v>1061</v>
      </c>
      <c r="L21" s="161">
        <v>22</v>
      </c>
      <c r="M21" s="161">
        <v>17</v>
      </c>
      <c r="N21" s="161" t="s">
        <v>1061</v>
      </c>
      <c r="O21" s="161" t="s">
        <v>1061</v>
      </c>
      <c r="P21" s="161">
        <v>32</v>
      </c>
      <c r="Q21" s="161">
        <v>0</v>
      </c>
      <c r="R21" s="161" t="s">
        <v>1061</v>
      </c>
      <c r="S21" s="161">
        <v>5</v>
      </c>
      <c r="T21" s="161">
        <v>60</v>
      </c>
      <c r="U21" s="161" t="s">
        <v>1061</v>
      </c>
      <c r="V21" s="161">
        <v>7</v>
      </c>
    </row>
    <row r="22" spans="1:22" ht="14.5">
      <c r="A22" s="85" t="s">
        <v>250</v>
      </c>
      <c r="B22" s="161">
        <v>11</v>
      </c>
      <c r="C22" s="161">
        <v>6</v>
      </c>
      <c r="D22" s="161" t="s">
        <v>1061</v>
      </c>
      <c r="E22" s="161" t="s">
        <v>1061</v>
      </c>
      <c r="F22" s="161">
        <v>18</v>
      </c>
      <c r="G22" s="161" t="s">
        <v>1061</v>
      </c>
      <c r="H22" s="161">
        <v>35</v>
      </c>
      <c r="I22" s="161">
        <v>0</v>
      </c>
      <c r="J22" s="161" t="s">
        <v>1061</v>
      </c>
      <c r="K22" s="161" t="s">
        <v>1061</v>
      </c>
      <c r="L22" s="161">
        <v>29</v>
      </c>
      <c r="M22" s="161">
        <v>5</v>
      </c>
      <c r="N22" s="161" t="s">
        <v>1061</v>
      </c>
      <c r="O22" s="161" t="s">
        <v>1061</v>
      </c>
      <c r="P22" s="161">
        <v>17</v>
      </c>
      <c r="Q22" s="161">
        <v>5</v>
      </c>
      <c r="R22" s="161">
        <v>5</v>
      </c>
      <c r="S22" s="161" t="s">
        <v>1061</v>
      </c>
      <c r="T22" s="161">
        <v>66</v>
      </c>
      <c r="U22" s="161" t="s">
        <v>1061</v>
      </c>
      <c r="V22" s="161">
        <v>4</v>
      </c>
    </row>
    <row r="23" spans="1:22" ht="14.5">
      <c r="A23" s="84" t="s">
        <v>251</v>
      </c>
      <c r="B23" s="161">
        <v>4</v>
      </c>
      <c r="C23" s="161">
        <v>4</v>
      </c>
      <c r="D23" s="161">
        <v>0</v>
      </c>
      <c r="E23" s="161" t="s">
        <v>1061</v>
      </c>
      <c r="F23" s="161" t="s">
        <v>1061</v>
      </c>
      <c r="G23" s="161" t="s">
        <v>1061</v>
      </c>
      <c r="H23" s="161">
        <v>7</v>
      </c>
      <c r="I23" s="161">
        <v>4</v>
      </c>
      <c r="J23" s="161" t="s">
        <v>1061</v>
      </c>
      <c r="K23" s="161">
        <v>0</v>
      </c>
      <c r="L23" s="161">
        <v>13</v>
      </c>
      <c r="M23" s="161" t="s">
        <v>1061</v>
      </c>
      <c r="N23" s="161" t="s">
        <v>1061</v>
      </c>
      <c r="O23" s="161">
        <v>0</v>
      </c>
      <c r="P23" s="161">
        <v>18</v>
      </c>
      <c r="Q23" s="161">
        <v>0</v>
      </c>
      <c r="R23" s="161" t="s">
        <v>1061</v>
      </c>
      <c r="S23" s="161" t="s">
        <v>1061</v>
      </c>
      <c r="T23" s="161">
        <v>43</v>
      </c>
      <c r="U23" s="161" t="s">
        <v>1061</v>
      </c>
      <c r="V23" s="161">
        <v>4</v>
      </c>
    </row>
    <row r="24" spans="1:22" ht="14.5">
      <c r="A24" s="85" t="s">
        <v>252</v>
      </c>
      <c r="B24" s="161" t="s">
        <v>1061</v>
      </c>
      <c r="C24" s="161">
        <v>0</v>
      </c>
      <c r="D24" s="161" t="s">
        <v>1061</v>
      </c>
      <c r="E24" s="161">
        <v>0</v>
      </c>
      <c r="F24" s="161" t="s">
        <v>1061</v>
      </c>
      <c r="G24" s="161" t="s">
        <v>1061</v>
      </c>
      <c r="H24" s="161">
        <v>26</v>
      </c>
      <c r="I24" s="161" t="s">
        <v>1061</v>
      </c>
      <c r="J24" s="161">
        <v>15</v>
      </c>
      <c r="K24" s="161">
        <v>0</v>
      </c>
      <c r="L24" s="161">
        <v>22</v>
      </c>
      <c r="M24" s="161">
        <v>27</v>
      </c>
      <c r="N24" s="161" t="s">
        <v>1061</v>
      </c>
      <c r="O24" s="161" t="s">
        <v>1061</v>
      </c>
      <c r="P24" s="161" t="s">
        <v>1061</v>
      </c>
      <c r="Q24" s="161" t="s">
        <v>1061</v>
      </c>
      <c r="R24" s="161" t="s">
        <v>1061</v>
      </c>
      <c r="S24" s="161">
        <v>0</v>
      </c>
      <c r="T24" s="161">
        <v>22</v>
      </c>
      <c r="U24" s="161">
        <v>0</v>
      </c>
      <c r="V24" s="161">
        <v>6</v>
      </c>
    </row>
    <row r="25" spans="1:22" ht="14.5">
      <c r="A25" s="85" t="s">
        <v>253</v>
      </c>
      <c r="B25" s="161" t="s">
        <v>1061</v>
      </c>
      <c r="C25" s="161" t="s">
        <v>1061</v>
      </c>
      <c r="D25" s="161" t="s">
        <v>1061</v>
      </c>
      <c r="E25" s="161">
        <v>0</v>
      </c>
      <c r="F25" s="161">
        <v>4</v>
      </c>
      <c r="G25" s="161" t="s">
        <v>1061</v>
      </c>
      <c r="H25" s="161">
        <v>10</v>
      </c>
      <c r="I25" s="161" t="s">
        <v>1061</v>
      </c>
      <c r="J25" s="161">
        <v>4</v>
      </c>
      <c r="K25" s="161">
        <v>0</v>
      </c>
      <c r="L25" s="161">
        <v>36</v>
      </c>
      <c r="M25" s="161" t="s">
        <v>1061</v>
      </c>
      <c r="N25" s="161">
        <v>11</v>
      </c>
      <c r="O25" s="161">
        <v>0</v>
      </c>
      <c r="P25" s="161">
        <v>6</v>
      </c>
      <c r="Q25" s="161" t="s">
        <v>1061</v>
      </c>
      <c r="R25" s="161" t="s">
        <v>1061</v>
      </c>
      <c r="S25" s="161" t="s">
        <v>1061</v>
      </c>
      <c r="T25" s="161">
        <v>41</v>
      </c>
      <c r="U25" s="161" t="s">
        <v>1061</v>
      </c>
      <c r="V25" s="161">
        <v>17</v>
      </c>
    </row>
    <row r="26" spans="1:22" ht="14.5">
      <c r="A26" s="85" t="s">
        <v>254</v>
      </c>
      <c r="B26" s="161">
        <v>81</v>
      </c>
      <c r="C26" s="161" t="s">
        <v>1061</v>
      </c>
      <c r="D26" s="161" t="s">
        <v>1061</v>
      </c>
      <c r="E26" s="161" t="s">
        <v>1061</v>
      </c>
      <c r="F26" s="161">
        <v>21</v>
      </c>
      <c r="G26" s="161" t="s">
        <v>1061</v>
      </c>
      <c r="H26" s="161" t="s">
        <v>1061</v>
      </c>
      <c r="I26" s="161">
        <v>0</v>
      </c>
      <c r="J26" s="161">
        <v>0</v>
      </c>
      <c r="K26" s="161" t="s">
        <v>1061</v>
      </c>
      <c r="L26" s="161" t="s">
        <v>1061</v>
      </c>
      <c r="M26" s="161" t="s">
        <v>1061</v>
      </c>
      <c r="N26" s="161" t="s">
        <v>1061</v>
      </c>
      <c r="O26" s="161">
        <v>0</v>
      </c>
      <c r="P26" s="161">
        <v>0</v>
      </c>
      <c r="Q26" s="161">
        <v>7</v>
      </c>
      <c r="R26" s="161">
        <v>0</v>
      </c>
      <c r="S26" s="161" t="s">
        <v>1061</v>
      </c>
      <c r="T26" s="161">
        <v>9</v>
      </c>
      <c r="U26" s="161" t="s">
        <v>1061</v>
      </c>
      <c r="V26" s="161" t="s">
        <v>1061</v>
      </c>
    </row>
    <row r="27" spans="1:22" ht="14.5">
      <c r="A27" s="85" t="s">
        <v>255</v>
      </c>
      <c r="B27" s="161">
        <v>96</v>
      </c>
      <c r="C27" s="161">
        <v>82</v>
      </c>
      <c r="D27" s="161">
        <v>16</v>
      </c>
      <c r="E27" s="161">
        <v>5</v>
      </c>
      <c r="F27" s="161">
        <v>110</v>
      </c>
      <c r="G27" s="161">
        <v>19</v>
      </c>
      <c r="H27" s="161">
        <v>420</v>
      </c>
      <c r="I27" s="161" t="s">
        <v>1061</v>
      </c>
      <c r="J27" s="161">
        <v>61</v>
      </c>
      <c r="K27" s="161">
        <v>17</v>
      </c>
      <c r="L27" s="161">
        <v>359</v>
      </c>
      <c r="M27" s="161">
        <v>133</v>
      </c>
      <c r="N27" s="161">
        <v>35</v>
      </c>
      <c r="O27" s="161">
        <v>83</v>
      </c>
      <c r="P27" s="161">
        <v>128</v>
      </c>
      <c r="Q27" s="161">
        <v>38</v>
      </c>
      <c r="R27" s="161">
        <v>17</v>
      </c>
      <c r="S27" s="161">
        <v>37</v>
      </c>
      <c r="T27" s="161">
        <v>790</v>
      </c>
      <c r="U27" s="161">
        <v>18</v>
      </c>
      <c r="V27" s="161">
        <v>127</v>
      </c>
    </row>
    <row r="28" spans="1:22" ht="14.5">
      <c r="A28" s="85" t="s">
        <v>256</v>
      </c>
      <c r="B28" s="161">
        <v>220</v>
      </c>
      <c r="C28" s="161">
        <v>64</v>
      </c>
      <c r="D28" s="161">
        <v>19</v>
      </c>
      <c r="E28" s="161">
        <v>4</v>
      </c>
      <c r="F28" s="161">
        <v>133</v>
      </c>
      <c r="G28" s="161">
        <v>8</v>
      </c>
      <c r="H28" s="161">
        <v>508</v>
      </c>
      <c r="I28" s="161" t="s">
        <v>1061</v>
      </c>
      <c r="J28" s="161">
        <v>102</v>
      </c>
      <c r="K28" s="161">
        <v>14</v>
      </c>
      <c r="L28" s="161">
        <v>6241</v>
      </c>
      <c r="M28" s="161">
        <v>62</v>
      </c>
      <c r="N28" s="161">
        <v>96</v>
      </c>
      <c r="O28" s="161">
        <v>23</v>
      </c>
      <c r="P28" s="161">
        <v>294</v>
      </c>
      <c r="Q28" s="161">
        <v>42</v>
      </c>
      <c r="R28" s="161">
        <v>47</v>
      </c>
      <c r="S28" s="161">
        <v>43</v>
      </c>
      <c r="T28" s="161">
        <v>1278</v>
      </c>
      <c r="U28" s="161">
        <v>28</v>
      </c>
      <c r="V28" s="161">
        <v>1871</v>
      </c>
    </row>
    <row r="29" spans="1:22" ht="14.5">
      <c r="A29" s="85" t="s">
        <v>257</v>
      </c>
      <c r="B29" s="161">
        <v>302</v>
      </c>
      <c r="C29" s="161">
        <v>100</v>
      </c>
      <c r="D29" s="161">
        <v>9</v>
      </c>
      <c r="E29" s="161">
        <v>25</v>
      </c>
      <c r="F29" s="161">
        <v>166</v>
      </c>
      <c r="G29" s="161">
        <v>4</v>
      </c>
      <c r="H29" s="161">
        <v>658</v>
      </c>
      <c r="I29" s="161">
        <v>10</v>
      </c>
      <c r="J29" s="161">
        <v>53</v>
      </c>
      <c r="K29" s="161">
        <v>23</v>
      </c>
      <c r="L29" s="161">
        <v>8028</v>
      </c>
      <c r="M29" s="161">
        <v>81</v>
      </c>
      <c r="N29" s="161">
        <v>564</v>
      </c>
      <c r="O29" s="161">
        <v>93</v>
      </c>
      <c r="P29" s="161">
        <v>1176</v>
      </c>
      <c r="Q29" s="161">
        <v>52</v>
      </c>
      <c r="R29" s="161" t="s">
        <v>1061</v>
      </c>
      <c r="S29" s="161">
        <v>60</v>
      </c>
      <c r="T29" s="161">
        <v>3271</v>
      </c>
      <c r="U29" s="161">
        <v>8</v>
      </c>
      <c r="V29" s="161">
        <v>2962</v>
      </c>
    </row>
    <row r="30" spans="1:22" ht="15">
      <c r="A30" s="85" t="s">
        <v>258</v>
      </c>
      <c r="B30" s="161">
        <v>93</v>
      </c>
      <c r="C30" s="80">
        <v>13</v>
      </c>
      <c r="D30" s="80">
        <v>2</v>
      </c>
      <c r="E30" s="80">
        <v>4</v>
      </c>
      <c r="F30" s="84">
        <v>18</v>
      </c>
      <c r="G30" s="84">
        <v>1</v>
      </c>
      <c r="H30" s="54">
        <v>196</v>
      </c>
      <c r="I30" s="54">
        <v>0</v>
      </c>
      <c r="J30" s="54">
        <v>21</v>
      </c>
      <c r="K30" s="54">
        <v>2</v>
      </c>
      <c r="L30" s="54">
        <v>4129</v>
      </c>
      <c r="M30" s="54">
        <v>2</v>
      </c>
      <c r="N30" s="54">
        <v>372</v>
      </c>
      <c r="O30" s="54">
        <v>4</v>
      </c>
      <c r="P30" s="54">
        <v>46</v>
      </c>
      <c r="Q30" s="54">
        <v>13</v>
      </c>
      <c r="R30" s="54">
        <v>45</v>
      </c>
      <c r="S30" s="54">
        <v>2</v>
      </c>
      <c r="T30" s="54">
        <v>532</v>
      </c>
      <c r="U30" s="54">
        <v>4</v>
      </c>
      <c r="V30" s="161">
        <v>329</v>
      </c>
    </row>
    <row r="31" spans="1:22" ht="14.5">
      <c r="A31" s="64" t="s">
        <v>210</v>
      </c>
      <c r="B31" s="162">
        <v>2149</v>
      </c>
      <c r="C31" s="162">
        <v>1166</v>
      </c>
      <c r="D31" s="162">
        <v>278</v>
      </c>
      <c r="E31" s="162">
        <v>68</v>
      </c>
      <c r="F31" s="162">
        <v>1694</v>
      </c>
      <c r="G31" s="162">
        <v>166</v>
      </c>
      <c r="H31" s="163">
        <v>5881</v>
      </c>
      <c r="I31" s="163">
        <v>248</v>
      </c>
      <c r="J31" s="163">
        <v>671</v>
      </c>
      <c r="K31" s="163">
        <v>220</v>
      </c>
      <c r="L31" s="163">
        <v>41528</v>
      </c>
      <c r="M31" s="163">
        <v>938</v>
      </c>
      <c r="N31" s="163">
        <v>1774</v>
      </c>
      <c r="O31" s="163">
        <v>372</v>
      </c>
      <c r="P31" s="163">
        <v>4886</v>
      </c>
      <c r="Q31" s="163">
        <v>548</v>
      </c>
      <c r="R31" s="163">
        <v>746</v>
      </c>
      <c r="S31" s="163">
        <v>469</v>
      </c>
      <c r="T31" s="163">
        <v>21748</v>
      </c>
      <c r="U31" s="163">
        <v>283</v>
      </c>
      <c r="V31" s="163">
        <v>8828</v>
      </c>
    </row>
    <row r="32" spans="1:22">
      <c r="A32" s="74" t="s">
        <v>44</v>
      </c>
    </row>
    <row r="33" spans="1:1">
      <c r="A33" s="74" t="s">
        <v>260</v>
      </c>
    </row>
    <row r="34" spans="1:1">
      <c r="A34" s="74" t="s">
        <v>76</v>
      </c>
    </row>
    <row r="35" spans="1:1">
      <c r="A35" s="74" t="s">
        <v>73</v>
      </c>
    </row>
    <row r="36" spans="1:1">
      <c r="A36" s="74" t="s">
        <v>77</v>
      </c>
    </row>
    <row r="37" spans="1:1">
      <c r="A37" s="74" t="s">
        <v>74</v>
      </c>
    </row>
    <row r="38" spans="1:1">
      <c r="A38" s="74" t="s">
        <v>261</v>
      </c>
    </row>
  </sheetData>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64327-13B4-4127-824A-91B21AE65E78}">
  <dimension ref="A1:V38"/>
  <sheetViews>
    <sheetView zoomScaleNormal="100" zoomScaleSheetLayoutView="87" workbookViewId="0"/>
  </sheetViews>
  <sheetFormatPr defaultColWidth="9.296875" defaultRowHeight="13.5"/>
  <cols>
    <col min="1" max="1" width="62.69921875" style="25" customWidth="1"/>
    <col min="2" max="5" width="13.296875" style="25" customWidth="1"/>
    <col min="6" max="22" width="12.296875" style="25" bestFit="1" customWidth="1"/>
    <col min="23" max="16384" width="9.296875" style="25"/>
  </cols>
  <sheetData>
    <row r="1" spans="1:22">
      <c r="A1" s="71" t="s">
        <v>1053</v>
      </c>
    </row>
    <row r="2" spans="1:22" ht="17.25" customHeight="1">
      <c r="A2" s="62" t="s">
        <v>276</v>
      </c>
      <c r="B2" s="62"/>
      <c r="C2" s="62"/>
      <c r="D2" s="62"/>
      <c r="E2" s="62"/>
    </row>
    <row r="3" spans="1:22" ht="17.25" customHeight="1">
      <c r="A3" s="60" t="s">
        <v>277</v>
      </c>
      <c r="B3" s="61"/>
      <c r="C3" s="61"/>
      <c r="D3" s="61"/>
      <c r="E3" s="61"/>
    </row>
    <row r="4" spans="1:22" ht="92">
      <c r="A4" s="32" t="s">
        <v>262</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8">
        <v>89.336821049392199</v>
      </c>
      <c r="C5" s="88">
        <v>94.812485964518302</v>
      </c>
      <c r="D5" s="88">
        <v>93.230174081237905</v>
      </c>
      <c r="E5" s="88">
        <v>92.529271578074798</v>
      </c>
      <c r="F5" s="89">
        <v>93.539325842696599</v>
      </c>
      <c r="G5" s="89">
        <v>92.668112798264701</v>
      </c>
      <c r="H5" s="90">
        <v>86.925829697534198</v>
      </c>
      <c r="I5" s="90">
        <v>98.705621301775196</v>
      </c>
      <c r="J5" s="90">
        <v>84.623430962343093</v>
      </c>
      <c r="K5" s="90">
        <v>93.104619565217405</v>
      </c>
      <c r="L5" s="90">
        <v>82.971675553115006</v>
      </c>
      <c r="M5" s="90">
        <v>92.086790044671403</v>
      </c>
      <c r="N5" s="90">
        <v>91.244083840432694</v>
      </c>
      <c r="O5" s="90">
        <v>88.809946714031994</v>
      </c>
      <c r="P5" s="90">
        <v>92.097622223966098</v>
      </c>
      <c r="Q5" s="90">
        <v>92.5618489583334</v>
      </c>
      <c r="R5" s="90">
        <v>93.814432989690701</v>
      </c>
      <c r="S5" s="90">
        <v>90.728476821192103</v>
      </c>
      <c r="T5" s="90">
        <v>91.155360990270196</v>
      </c>
      <c r="U5" s="90">
        <v>91.392772834574203</v>
      </c>
      <c r="V5" s="90">
        <v>73.190434295768995</v>
      </c>
    </row>
    <row r="6" spans="1:22" ht="14.5">
      <c r="A6" s="77" t="s">
        <v>259</v>
      </c>
      <c r="B6" s="91" t="s">
        <v>212</v>
      </c>
      <c r="C6" s="91" t="s">
        <v>213</v>
      </c>
      <c r="D6" s="91" t="s">
        <v>214</v>
      </c>
      <c r="E6" s="91" t="s">
        <v>215</v>
      </c>
      <c r="F6" s="91" t="s">
        <v>216</v>
      </c>
      <c r="G6" s="91" t="s">
        <v>217</v>
      </c>
      <c r="H6" s="91" t="s">
        <v>218</v>
      </c>
      <c r="I6" s="91" t="s">
        <v>219</v>
      </c>
      <c r="J6" s="91" t="s">
        <v>220</v>
      </c>
      <c r="K6" s="91" t="s">
        <v>221</v>
      </c>
      <c r="L6" s="91" t="s">
        <v>222</v>
      </c>
      <c r="M6" s="91" t="s">
        <v>223</v>
      </c>
      <c r="N6" s="91" t="s">
        <v>224</v>
      </c>
      <c r="O6" s="91" t="s">
        <v>225</v>
      </c>
      <c r="P6" s="91" t="s">
        <v>226</v>
      </c>
      <c r="Q6" s="91" t="s">
        <v>227</v>
      </c>
      <c r="R6" s="91" t="s">
        <v>228</v>
      </c>
      <c r="S6" s="91" t="s">
        <v>229</v>
      </c>
      <c r="T6" s="91" t="s">
        <v>230</v>
      </c>
      <c r="U6" s="91" t="s">
        <v>231</v>
      </c>
      <c r="V6" s="91" t="s">
        <v>232</v>
      </c>
    </row>
    <row r="7" spans="1:22" ht="14.5">
      <c r="A7" s="27" t="s">
        <v>234</v>
      </c>
      <c r="B7" s="164">
        <v>9.1552546545622402</v>
      </c>
      <c r="C7" s="164">
        <v>38.079197544726398</v>
      </c>
      <c r="D7" s="164">
        <v>70.019342359767904</v>
      </c>
      <c r="E7" s="164">
        <v>78.706869754429604</v>
      </c>
      <c r="F7" s="164">
        <v>68.947082276187004</v>
      </c>
      <c r="G7" s="164">
        <v>58.004338394793898</v>
      </c>
      <c r="H7" s="164">
        <v>52.399627432717303</v>
      </c>
      <c r="I7" s="164">
        <v>78.4393491124261</v>
      </c>
      <c r="J7" s="164">
        <v>62.238493723849402</v>
      </c>
      <c r="K7" s="164">
        <v>58.7975543478261</v>
      </c>
      <c r="L7" s="164">
        <v>75.3228349246276</v>
      </c>
      <c r="M7" s="164">
        <v>60.944479897894098</v>
      </c>
      <c r="N7" s="164">
        <v>15.2805949966193</v>
      </c>
      <c r="O7" s="164">
        <v>47.069271758436898</v>
      </c>
      <c r="P7" s="164">
        <v>61.696617750922101</v>
      </c>
      <c r="Q7" s="164">
        <v>7.4544270833333401</v>
      </c>
      <c r="R7" s="164">
        <v>84.098719150265595</v>
      </c>
      <c r="S7" s="164">
        <v>61.589403973510002</v>
      </c>
      <c r="T7" s="164">
        <v>61.642811071923603</v>
      </c>
      <c r="U7" s="164">
        <v>74.614127474123904</v>
      </c>
      <c r="V7" s="164">
        <v>65.104374950012001</v>
      </c>
    </row>
    <row r="8" spans="1:22" ht="14.5">
      <c r="A8" s="64" t="s">
        <v>235</v>
      </c>
      <c r="B8" s="164">
        <v>0.16925680873981</v>
      </c>
      <c r="C8" s="164">
        <v>16.5581256082042</v>
      </c>
      <c r="D8" s="164">
        <v>0.90264345583494998</v>
      </c>
      <c r="E8" s="164">
        <v>1.0568852968604301</v>
      </c>
      <c r="F8" s="164">
        <v>0.53461399057629999</v>
      </c>
      <c r="G8" s="164">
        <v>1.4316702819956599</v>
      </c>
      <c r="H8" s="164">
        <v>7.3974214422275599</v>
      </c>
      <c r="I8" s="164">
        <v>5.54733727810651</v>
      </c>
      <c r="J8" s="164">
        <v>1.1506276150627599</v>
      </c>
      <c r="K8" s="164">
        <v>2.1059782608695699</v>
      </c>
      <c r="L8" s="164">
        <v>0.13816803358546001</v>
      </c>
      <c r="M8" s="164">
        <v>0.89342693044032995</v>
      </c>
      <c r="N8" s="164">
        <v>0.40567951318458001</v>
      </c>
      <c r="O8" s="164" t="s">
        <v>1061</v>
      </c>
      <c r="P8" s="164">
        <v>1.83630228360669</v>
      </c>
      <c r="Q8" s="164">
        <v>0.40690104166667002</v>
      </c>
      <c r="R8" s="164">
        <v>0.40612308653545998</v>
      </c>
      <c r="S8" s="164" t="s">
        <v>1061</v>
      </c>
      <c r="T8" s="164">
        <v>5.5894824959859504</v>
      </c>
      <c r="U8" s="164">
        <v>1.1803159615035399</v>
      </c>
      <c r="V8" s="164">
        <v>0.15996160921378999</v>
      </c>
    </row>
    <row r="9" spans="1:22" ht="14.5">
      <c r="A9" s="64" t="s">
        <v>236</v>
      </c>
      <c r="B9" s="164">
        <v>6.1547930450839998E-2</v>
      </c>
      <c r="C9" s="164">
        <v>13.1072685081219</v>
      </c>
      <c r="D9" s="164">
        <v>0.64474532559638997</v>
      </c>
      <c r="E9" s="164">
        <v>0.83929126515386998</v>
      </c>
      <c r="F9" s="164">
        <v>0.26277636824937001</v>
      </c>
      <c r="G9" s="164">
        <v>1.64859002169197</v>
      </c>
      <c r="H9" s="164">
        <v>6.0591205451247596</v>
      </c>
      <c r="I9" s="164">
        <v>1.7381656804733701</v>
      </c>
      <c r="J9" s="164">
        <v>0.52301255230125998</v>
      </c>
      <c r="K9" s="164">
        <v>1.12092391304348</v>
      </c>
      <c r="L9" s="164">
        <v>0.18776681487255001</v>
      </c>
      <c r="M9" s="164">
        <v>0.70197830248882997</v>
      </c>
      <c r="N9" s="164" t="s">
        <v>1061</v>
      </c>
      <c r="O9" s="164" t="s">
        <v>1061</v>
      </c>
      <c r="P9" s="164">
        <v>1.4517774464411799</v>
      </c>
      <c r="Q9" s="164" t="s">
        <v>1061</v>
      </c>
      <c r="R9" s="164">
        <v>0.46860356138706999</v>
      </c>
      <c r="S9" s="164" t="s">
        <v>1061</v>
      </c>
      <c r="T9" s="164">
        <v>6.19261963249118</v>
      </c>
      <c r="U9" s="164">
        <v>0.69003086980206996</v>
      </c>
      <c r="V9" s="164">
        <v>7.1982724146199994E-2</v>
      </c>
    </row>
    <row r="10" spans="1:22" ht="14.5">
      <c r="A10" s="64" t="s">
        <v>237</v>
      </c>
      <c r="B10" s="164">
        <v>7.2780427758116701</v>
      </c>
      <c r="C10" s="164">
        <v>10.8765626169623</v>
      </c>
      <c r="D10" s="164">
        <v>3.0303030303030298</v>
      </c>
      <c r="E10" s="164">
        <v>2.26919490208269</v>
      </c>
      <c r="F10" s="164">
        <v>1.75788329104748</v>
      </c>
      <c r="G10" s="164">
        <v>7.4620390455531496</v>
      </c>
      <c r="H10" s="164">
        <v>5.2992793764400199</v>
      </c>
      <c r="I10" s="164">
        <v>4.9926035502958603</v>
      </c>
      <c r="J10" s="164" t="s">
        <v>1061</v>
      </c>
      <c r="K10" s="164">
        <v>6.8614130434782599</v>
      </c>
      <c r="L10" s="164">
        <v>1.79618443661099</v>
      </c>
      <c r="M10" s="164">
        <v>0.765794511806</v>
      </c>
      <c r="N10" s="164">
        <v>0.47329276538200998</v>
      </c>
      <c r="O10" s="164">
        <v>1.0657193605683799</v>
      </c>
      <c r="P10" s="164">
        <v>6.6546339166601296</v>
      </c>
      <c r="Q10" s="164">
        <v>3.3203125</v>
      </c>
      <c r="R10" s="164">
        <v>0.56232427366448001</v>
      </c>
      <c r="S10" s="164">
        <v>3.4437086092715199</v>
      </c>
      <c r="T10" s="164">
        <v>3.6613649151216601</v>
      </c>
      <c r="U10" s="164">
        <v>1.85218812420556</v>
      </c>
      <c r="V10" s="164">
        <v>1.14372550587859</v>
      </c>
    </row>
    <row r="11" spans="1:22" ht="14.5">
      <c r="A11" s="85" t="s">
        <v>238</v>
      </c>
      <c r="B11" s="164">
        <v>36.959532235728602</v>
      </c>
      <c r="C11" s="164">
        <v>0.21708211692491999</v>
      </c>
      <c r="D11" s="164">
        <v>2.5145067698259198</v>
      </c>
      <c r="E11" s="164">
        <v>9.3254585017100003E-2</v>
      </c>
      <c r="F11" s="164">
        <v>9.9673794853209999E-2</v>
      </c>
      <c r="G11" s="164">
        <v>0.26030368763556999</v>
      </c>
      <c r="H11" s="164">
        <v>0.16177263591353</v>
      </c>
      <c r="I11" s="164">
        <v>0</v>
      </c>
      <c r="J11" s="164" t="s">
        <v>1061</v>
      </c>
      <c r="K11" s="164">
        <v>0.16983695652174</v>
      </c>
      <c r="L11" s="164">
        <v>1.594246541371E-2</v>
      </c>
      <c r="M11" s="164">
        <v>0.51052967453733</v>
      </c>
      <c r="N11" s="164">
        <v>62.711291413117003</v>
      </c>
      <c r="O11" s="164">
        <v>1.0657193605683799</v>
      </c>
      <c r="P11" s="164" t="s">
        <v>1061</v>
      </c>
      <c r="Q11" s="164">
        <v>63.5904947916667</v>
      </c>
      <c r="R11" s="164" t="s">
        <v>1061</v>
      </c>
      <c r="S11" s="164">
        <v>0</v>
      </c>
      <c r="T11" s="164">
        <v>0.10704140306578</v>
      </c>
      <c r="U11" s="164">
        <v>0.30869802070093</v>
      </c>
      <c r="V11" s="164">
        <v>8.7978885067580004E-2</v>
      </c>
    </row>
    <row r="12" spans="1:22" ht="14.5">
      <c r="A12" s="85" t="s">
        <v>240</v>
      </c>
      <c r="B12" s="164">
        <v>2.3695953223572901</v>
      </c>
      <c r="C12" s="164">
        <v>2.5151583202335499</v>
      </c>
      <c r="D12" s="164">
        <v>2.5145067698259198</v>
      </c>
      <c r="E12" s="164">
        <v>1.87545332089939</v>
      </c>
      <c r="F12" s="164">
        <v>0.56179775280899003</v>
      </c>
      <c r="G12" s="164">
        <v>0.6941431670282</v>
      </c>
      <c r="H12" s="164">
        <v>0.77454777194961</v>
      </c>
      <c r="I12" s="164" t="s">
        <v>1061</v>
      </c>
      <c r="J12" s="164" t="s">
        <v>1061</v>
      </c>
      <c r="K12" s="164">
        <v>0.16983695652174</v>
      </c>
      <c r="L12" s="164">
        <v>0.98311870051192995</v>
      </c>
      <c r="M12" s="164">
        <v>0.765794511806</v>
      </c>
      <c r="N12" s="164">
        <v>2.0960108181203498</v>
      </c>
      <c r="O12" s="164" t="s">
        <v>1061</v>
      </c>
      <c r="P12" s="164">
        <v>1.8284548379502501</v>
      </c>
      <c r="Q12" s="164">
        <v>0.50455729166666996</v>
      </c>
      <c r="R12" s="164">
        <v>2.6554201811933802</v>
      </c>
      <c r="S12" s="164" t="s">
        <v>1061</v>
      </c>
      <c r="T12" s="164">
        <v>3.03146742784998</v>
      </c>
      <c r="U12" s="164">
        <v>0.58107862720173997</v>
      </c>
      <c r="V12" s="164">
        <v>0.14396544829241001</v>
      </c>
    </row>
    <row r="13" spans="1:22" ht="14.5">
      <c r="A13" s="85" t="s">
        <v>241</v>
      </c>
      <c r="B13" s="164">
        <v>2.0310817048776699</v>
      </c>
      <c r="C13" s="164">
        <v>1.30997829178831</v>
      </c>
      <c r="D13" s="164">
        <v>1.4184397163120599</v>
      </c>
      <c r="E13" s="164">
        <v>1.47135011915864</v>
      </c>
      <c r="F13" s="164">
        <v>4.0685030808263898</v>
      </c>
      <c r="G13" s="164">
        <v>3.77440347071584</v>
      </c>
      <c r="H13" s="164">
        <v>1.79420559831364</v>
      </c>
      <c r="I13" s="164">
        <v>1.4423076923076901</v>
      </c>
      <c r="J13" s="164" t="s">
        <v>1061</v>
      </c>
      <c r="K13" s="164">
        <v>3.9402173913043499</v>
      </c>
      <c r="L13" s="164">
        <v>1.4153366517279899</v>
      </c>
      <c r="M13" s="164">
        <v>0.63816209317167005</v>
      </c>
      <c r="N13" s="164">
        <v>0.98039215686275005</v>
      </c>
      <c r="O13" s="164">
        <v>2.13143872113677</v>
      </c>
      <c r="P13" s="164">
        <v>3.2174527191399198</v>
      </c>
      <c r="Q13" s="164">
        <v>0.35807291666667002</v>
      </c>
      <c r="R13" s="164">
        <v>0.59356451109027997</v>
      </c>
      <c r="S13" s="164">
        <v>8.3443708609271603</v>
      </c>
      <c r="T13" s="164">
        <v>1.19117869052684</v>
      </c>
      <c r="U13" s="164">
        <v>1.5979662248047899</v>
      </c>
      <c r="V13" s="164">
        <v>2.2554586899144198</v>
      </c>
    </row>
    <row r="14" spans="1:22" ht="14.5">
      <c r="A14" s="84" t="s">
        <v>242</v>
      </c>
      <c r="B14" s="164">
        <v>0.15386982612710001</v>
      </c>
      <c r="C14" s="164">
        <v>0.77101579459540004</v>
      </c>
      <c r="D14" s="164">
        <v>0.70921985815602995</v>
      </c>
      <c r="E14" s="164">
        <v>0.75639830069422997</v>
      </c>
      <c r="F14" s="164">
        <v>0.31714389271475002</v>
      </c>
      <c r="G14" s="164">
        <v>0.91106290672450996</v>
      </c>
      <c r="H14" s="164">
        <v>0.49022010882886002</v>
      </c>
      <c r="I14" s="164">
        <v>1.33136094674556</v>
      </c>
      <c r="J14" s="164" t="s">
        <v>1061</v>
      </c>
      <c r="K14" s="164">
        <v>10.5638586956522</v>
      </c>
      <c r="L14" s="164">
        <v>5.6684321470960003E-2</v>
      </c>
      <c r="M14" s="164">
        <v>0.765794511806</v>
      </c>
      <c r="N14" s="164">
        <v>0.23664638269100999</v>
      </c>
      <c r="O14" s="164">
        <v>0.71047957371226</v>
      </c>
      <c r="P14" s="164">
        <v>3.2409950561092402</v>
      </c>
      <c r="Q14" s="164">
        <v>0.40690104166667002</v>
      </c>
      <c r="R14" s="164">
        <v>0.18744142455483001</v>
      </c>
      <c r="S14" s="164" t="s">
        <v>1061</v>
      </c>
      <c r="T14" s="164">
        <v>1.70511465781059</v>
      </c>
      <c r="U14" s="164">
        <v>0.74450699110222995</v>
      </c>
      <c r="V14" s="164">
        <v>6.3984643685519996E-2</v>
      </c>
    </row>
    <row r="15" spans="1:22" ht="14.5">
      <c r="A15" s="85" t="s">
        <v>243</v>
      </c>
      <c r="B15" s="164">
        <v>9.3091244806893396</v>
      </c>
      <c r="C15" s="164">
        <v>0.56141926790926999</v>
      </c>
      <c r="D15" s="164">
        <v>2.9658284977433902</v>
      </c>
      <c r="E15" s="164">
        <v>0.31084861672365999</v>
      </c>
      <c r="F15" s="164">
        <v>1.5766582094961901</v>
      </c>
      <c r="G15" s="164">
        <v>2.3861171366594398</v>
      </c>
      <c r="H15" s="164">
        <v>0.74023236433159001</v>
      </c>
      <c r="I15" s="164" t="s">
        <v>1061</v>
      </c>
      <c r="J15" s="164">
        <v>0.94142259414226004</v>
      </c>
      <c r="K15" s="164">
        <v>0.16983695652174</v>
      </c>
      <c r="L15" s="164">
        <v>0.18245265973465</v>
      </c>
      <c r="M15" s="164">
        <v>0.89342693044032995</v>
      </c>
      <c r="N15" s="164">
        <v>2.0283975659229201</v>
      </c>
      <c r="O15" s="164">
        <v>5.8614564831261102</v>
      </c>
      <c r="P15" s="164">
        <v>5.4932119595070002E-2</v>
      </c>
      <c r="Q15" s="164">
        <v>3.7272135416666701</v>
      </c>
      <c r="R15" s="164">
        <v>0.84348641049672002</v>
      </c>
      <c r="S15" s="164">
        <v>2.2516556291390701</v>
      </c>
      <c r="T15" s="164">
        <v>0.65322702383730002</v>
      </c>
      <c r="U15" s="164">
        <v>0.58107862720173997</v>
      </c>
      <c r="V15" s="164">
        <v>0.20795009197792999</v>
      </c>
    </row>
    <row r="16" spans="1:22" ht="14.5">
      <c r="A16" s="85" t="s">
        <v>244</v>
      </c>
      <c r="B16" s="164">
        <v>0</v>
      </c>
      <c r="C16" s="164">
        <v>0.79347256531178001</v>
      </c>
      <c r="D16" s="164" t="s">
        <v>1061</v>
      </c>
      <c r="E16" s="164">
        <v>0.74603668013677005</v>
      </c>
      <c r="F16" s="164">
        <v>0.18122508155129</v>
      </c>
      <c r="G16" s="164">
        <v>0.43383947939262002</v>
      </c>
      <c r="H16" s="164">
        <v>0.44119809794597997</v>
      </c>
      <c r="I16" s="164">
        <v>0.85059171597632999</v>
      </c>
      <c r="J16" s="164" t="s">
        <v>1061</v>
      </c>
      <c r="K16" s="164">
        <v>0.57744565217390997</v>
      </c>
      <c r="L16" s="164">
        <v>3.011354578145E-2</v>
      </c>
      <c r="M16" s="164">
        <v>0.57434588385450003</v>
      </c>
      <c r="N16" s="164">
        <v>0.16903313049358001</v>
      </c>
      <c r="O16" s="164">
        <v>0</v>
      </c>
      <c r="P16" s="164">
        <v>0.58855842423291005</v>
      </c>
      <c r="Q16" s="164">
        <v>9.765625E-2</v>
      </c>
      <c r="R16" s="164">
        <v>0.12496094970322</v>
      </c>
      <c r="S16" s="164" t="s">
        <v>1061</v>
      </c>
      <c r="T16" s="164">
        <v>1.03885054001016</v>
      </c>
      <c r="U16" s="164">
        <v>0.43580897040131</v>
      </c>
      <c r="V16" s="164">
        <v>3.1992321842759998E-2</v>
      </c>
    </row>
    <row r="17" spans="1:22" ht="14.5">
      <c r="A17" s="85" t="s">
        <v>245</v>
      </c>
      <c r="B17" s="164">
        <v>8.1551007847361205</v>
      </c>
      <c r="C17" s="164">
        <v>0.10479826334306</v>
      </c>
      <c r="D17" s="164">
        <v>0.32237266279818999</v>
      </c>
      <c r="E17" s="164">
        <v>0.27976375505128998</v>
      </c>
      <c r="F17" s="164">
        <v>2.0569046756070999</v>
      </c>
      <c r="G17" s="164">
        <v>0.60737527114967005</v>
      </c>
      <c r="H17" s="164">
        <v>0.18628364135497</v>
      </c>
      <c r="I17" s="164">
        <v>0.14792899408283999</v>
      </c>
      <c r="J17" s="164" t="s">
        <v>1061</v>
      </c>
      <c r="K17" s="164">
        <v>0.44157608695652001</v>
      </c>
      <c r="L17" s="164">
        <v>0.50484473810071995</v>
      </c>
      <c r="M17" s="164">
        <v>0.382897255903</v>
      </c>
      <c r="N17" s="164" t="s">
        <v>1061</v>
      </c>
      <c r="O17" s="164">
        <v>0.71047957371226</v>
      </c>
      <c r="P17" s="164">
        <v>0.36098250019618999</v>
      </c>
      <c r="Q17" s="164">
        <v>1.3997395833333299</v>
      </c>
      <c r="R17" s="164">
        <v>0.31240237425804002</v>
      </c>
      <c r="S17" s="164">
        <v>3.3112582781456998</v>
      </c>
      <c r="T17" s="164">
        <v>0.29161920707021999</v>
      </c>
      <c r="U17" s="164">
        <v>7.2634828400219995E-2</v>
      </c>
      <c r="V17" s="164">
        <v>0.17595777013517</v>
      </c>
    </row>
    <row r="18" spans="1:22" ht="14.5">
      <c r="A18" s="85" t="s">
        <v>246</v>
      </c>
      <c r="B18" s="164">
        <v>1.430989382982</v>
      </c>
      <c r="C18" s="164">
        <v>0.68867430196871005</v>
      </c>
      <c r="D18" s="164">
        <v>0.51579626047711002</v>
      </c>
      <c r="E18" s="164">
        <v>0.21759403170656</v>
      </c>
      <c r="F18" s="164">
        <v>0.29902138455962002</v>
      </c>
      <c r="G18" s="164">
        <v>0.65075921908893997</v>
      </c>
      <c r="H18" s="164">
        <v>0.53924211971174996</v>
      </c>
      <c r="I18" s="164">
        <v>0.70266272189348999</v>
      </c>
      <c r="J18" s="164">
        <v>1.2552301255230101</v>
      </c>
      <c r="K18" s="164">
        <v>0.16983695652174</v>
      </c>
      <c r="L18" s="164">
        <v>0.21965174569995999</v>
      </c>
      <c r="M18" s="164">
        <v>1.4677728142948301</v>
      </c>
      <c r="N18" s="164">
        <v>0.50709939148073002</v>
      </c>
      <c r="O18" s="164" t="s">
        <v>1061</v>
      </c>
      <c r="P18" s="164">
        <v>4.4965863611394497</v>
      </c>
      <c r="Q18" s="164">
        <v>0.5859375</v>
      </c>
      <c r="R18" s="164" t="s">
        <v>1061</v>
      </c>
      <c r="S18" s="164">
        <v>0</v>
      </c>
      <c r="T18" s="164">
        <v>0.29916699831204002</v>
      </c>
      <c r="U18" s="164">
        <v>0.32685672780098002</v>
      </c>
      <c r="V18" s="164">
        <v>0.23194433335999001</v>
      </c>
    </row>
    <row r="19" spans="1:22" ht="14.5">
      <c r="A19" s="85" t="s">
        <v>247</v>
      </c>
      <c r="B19" s="164">
        <v>0.16925680873981</v>
      </c>
      <c r="C19" s="164">
        <v>0.23953888764129</v>
      </c>
      <c r="D19" s="164">
        <v>0.32237266279818999</v>
      </c>
      <c r="E19" s="164">
        <v>0.11397782613201</v>
      </c>
      <c r="F19" s="164">
        <v>0.74302283436028005</v>
      </c>
      <c r="G19" s="164">
        <v>0.26030368763556999</v>
      </c>
      <c r="H19" s="164">
        <v>0.60787293494779004</v>
      </c>
      <c r="I19" s="164">
        <v>0.18491124260354999</v>
      </c>
      <c r="J19" s="164" t="s">
        <v>1061</v>
      </c>
      <c r="K19" s="164">
        <v>0.13586956521738999</v>
      </c>
      <c r="L19" s="164">
        <v>0.25862221671125002</v>
      </c>
      <c r="M19" s="164">
        <v>0.89342693044032995</v>
      </c>
      <c r="N19" s="164">
        <v>0.20283975659229</v>
      </c>
      <c r="O19" s="164" t="s">
        <v>1061</v>
      </c>
      <c r="P19" s="164">
        <v>1.6715059248214701</v>
      </c>
      <c r="Q19" s="164">
        <v>9.765625E-2</v>
      </c>
      <c r="R19" s="164">
        <v>0.12496094970322</v>
      </c>
      <c r="S19" s="164" t="s">
        <v>1061</v>
      </c>
      <c r="T19" s="164">
        <v>0.60039248514457</v>
      </c>
      <c r="U19" s="164">
        <v>0.32685672780098002</v>
      </c>
      <c r="V19" s="164">
        <v>7.1982724146199994E-2</v>
      </c>
    </row>
    <row r="20" spans="1:22" ht="14.5">
      <c r="A20" s="85" t="s">
        <v>248</v>
      </c>
      <c r="B20" s="164">
        <v>0.24619172180335</v>
      </c>
      <c r="C20" s="164">
        <v>0.40422187289467998</v>
      </c>
      <c r="D20" s="164">
        <v>0.32237266279818999</v>
      </c>
      <c r="E20" s="164">
        <v>0.40410320174074998</v>
      </c>
      <c r="F20" s="164">
        <v>0.58898151504167995</v>
      </c>
      <c r="G20" s="164" t="s">
        <v>1061</v>
      </c>
      <c r="H20" s="164">
        <v>0.26471885876758999</v>
      </c>
      <c r="I20" s="164" t="s">
        <v>1061</v>
      </c>
      <c r="J20" s="164">
        <v>0.418410041841</v>
      </c>
      <c r="K20" s="164">
        <v>0.20380434782609</v>
      </c>
      <c r="L20" s="164">
        <v>0.27102191203302001</v>
      </c>
      <c r="M20" s="164" t="s">
        <v>1061</v>
      </c>
      <c r="N20" s="164">
        <v>0.30425963488843999</v>
      </c>
      <c r="O20" s="164" t="s">
        <v>1061</v>
      </c>
      <c r="P20" s="164">
        <v>0.18049125009809</v>
      </c>
      <c r="Q20" s="164">
        <v>0.634765625</v>
      </c>
      <c r="R20" s="164" t="s">
        <v>1061</v>
      </c>
      <c r="S20" s="164" t="s">
        <v>1061</v>
      </c>
      <c r="T20" s="164">
        <v>0.34925688564410001</v>
      </c>
      <c r="U20" s="164">
        <v>0.38133284910114001</v>
      </c>
      <c r="V20" s="164">
        <v>0.47188674718068002</v>
      </c>
    </row>
    <row r="21" spans="1:22" ht="14.5">
      <c r="A21" s="85" t="s">
        <v>249</v>
      </c>
      <c r="B21" s="164">
        <v>0.15386982612710001</v>
      </c>
      <c r="C21" s="164">
        <v>0.95815555056516</v>
      </c>
      <c r="D21" s="164" t="s">
        <v>1061</v>
      </c>
      <c r="E21" s="164">
        <v>0.18650917003419001</v>
      </c>
      <c r="F21" s="164">
        <v>0.12685755708589999</v>
      </c>
      <c r="G21" s="164">
        <v>0.95444685466376999</v>
      </c>
      <c r="H21" s="164">
        <v>0.75984116868474005</v>
      </c>
      <c r="I21" s="164">
        <v>0.59171597633135997</v>
      </c>
      <c r="J21" s="164">
        <v>1.98744769874477</v>
      </c>
      <c r="K21" s="164">
        <v>0.67934782608695998</v>
      </c>
      <c r="L21" s="164">
        <v>8.8569252298369996E-2</v>
      </c>
      <c r="M21" s="164">
        <v>1.9144862795149999</v>
      </c>
      <c r="N21" s="164">
        <v>0.13522650439486</v>
      </c>
      <c r="O21" s="164" t="s">
        <v>1061</v>
      </c>
      <c r="P21" s="164">
        <v>0.68272777211017999</v>
      </c>
      <c r="Q21" s="164">
        <v>9.765625E-2</v>
      </c>
      <c r="R21" s="164" t="s">
        <v>1061</v>
      </c>
      <c r="S21" s="164">
        <v>0.66225165562914001</v>
      </c>
      <c r="T21" s="164">
        <v>0.24633245961931999</v>
      </c>
      <c r="U21" s="164">
        <v>0.34501543490103997</v>
      </c>
      <c r="V21" s="164">
        <v>0.10397504598896</v>
      </c>
    </row>
    <row r="22" spans="1:22" ht="14.5">
      <c r="A22" s="85" t="s">
        <v>250</v>
      </c>
      <c r="B22" s="164">
        <v>0.476996460994</v>
      </c>
      <c r="C22" s="164">
        <v>0.30690919979039999</v>
      </c>
      <c r="D22" s="164">
        <v>0.32237266279818999</v>
      </c>
      <c r="E22" s="164">
        <v>9.3254585017100003E-2</v>
      </c>
      <c r="F22" s="164">
        <v>0.75208408843784003</v>
      </c>
      <c r="G22" s="164">
        <v>0.91106290672450996</v>
      </c>
      <c r="H22" s="164">
        <v>0.52453551644688001</v>
      </c>
      <c r="I22" s="164">
        <v>0.14792899408283999</v>
      </c>
      <c r="J22" s="164">
        <v>0.62761506276151002</v>
      </c>
      <c r="K22" s="164">
        <v>0.50951086956521996</v>
      </c>
      <c r="L22" s="164">
        <v>0.10274033266611</v>
      </c>
      <c r="M22" s="164">
        <v>0.70197830248882997</v>
      </c>
      <c r="N22" s="164">
        <v>0.23664638269100999</v>
      </c>
      <c r="O22" s="164" t="s">
        <v>1061</v>
      </c>
      <c r="P22" s="164">
        <v>0.36882994585263001</v>
      </c>
      <c r="Q22" s="164">
        <v>0.37434895833332998</v>
      </c>
      <c r="R22" s="164">
        <v>0.53108403623867995</v>
      </c>
      <c r="S22" s="164">
        <v>1.19205298013245</v>
      </c>
      <c r="T22" s="164">
        <v>0.21682745749221</v>
      </c>
      <c r="U22" s="164">
        <v>0.30869802070093</v>
      </c>
      <c r="V22" s="164">
        <v>7.9980804606889999E-2</v>
      </c>
    </row>
    <row r="23" spans="1:22" ht="14.5">
      <c r="A23" s="84" t="s">
        <v>251</v>
      </c>
      <c r="B23" s="164">
        <v>0.18464379135251999</v>
      </c>
      <c r="C23" s="164">
        <v>0.47159218504379002</v>
      </c>
      <c r="D23" s="164">
        <v>0.45132172791746999</v>
      </c>
      <c r="E23" s="164">
        <v>0.40410320174074998</v>
      </c>
      <c r="F23" s="164">
        <v>0.19028633562885</v>
      </c>
      <c r="G23" s="164">
        <v>0.65075921908893997</v>
      </c>
      <c r="H23" s="164">
        <v>0.3431540761802</v>
      </c>
      <c r="I23" s="164">
        <v>0.81360946745562002</v>
      </c>
      <c r="J23" s="164" t="s">
        <v>1061</v>
      </c>
      <c r="K23" s="164">
        <v>0.61141304347825998</v>
      </c>
      <c r="L23" s="164">
        <v>6.9084016792730005E-2</v>
      </c>
      <c r="M23" s="164" t="s">
        <v>1061</v>
      </c>
      <c r="N23" s="164">
        <v>0.23664638269100999</v>
      </c>
      <c r="O23" s="164">
        <v>0</v>
      </c>
      <c r="P23" s="164">
        <v>0.32174527191398999</v>
      </c>
      <c r="Q23" s="164">
        <v>9.765625E-2</v>
      </c>
      <c r="R23" s="164" t="s">
        <v>1061</v>
      </c>
      <c r="S23" s="164" t="s">
        <v>1061</v>
      </c>
      <c r="T23" s="164">
        <v>0.30191164967270001</v>
      </c>
      <c r="U23" s="164">
        <v>0.10895224260033</v>
      </c>
      <c r="V23" s="164">
        <v>7.9980804606889999E-2</v>
      </c>
    </row>
    <row r="24" spans="1:22" ht="14.5">
      <c r="A24" s="85" t="s">
        <v>252</v>
      </c>
      <c r="B24" s="164" t="s">
        <v>1061</v>
      </c>
      <c r="C24" s="164">
        <v>0.20221093644734001</v>
      </c>
      <c r="D24" s="164" t="s">
        <v>1061</v>
      </c>
      <c r="E24" s="164">
        <v>0.22795565226400999</v>
      </c>
      <c r="F24" s="164">
        <v>0.10873504893077</v>
      </c>
      <c r="G24" s="164">
        <v>0.82429501084598999</v>
      </c>
      <c r="H24" s="164">
        <v>0.57355752732976995</v>
      </c>
      <c r="I24" s="164" t="s">
        <v>1061</v>
      </c>
      <c r="J24" s="164">
        <v>2.4058577405857702</v>
      </c>
      <c r="K24" s="164">
        <v>0.13586956521738999</v>
      </c>
      <c r="L24" s="164">
        <v>8.6797867252400004E-2</v>
      </c>
      <c r="M24" s="164">
        <v>2.7440970006381602</v>
      </c>
      <c r="N24" s="164" t="s">
        <v>1061</v>
      </c>
      <c r="O24" s="164" t="s">
        <v>1061</v>
      </c>
      <c r="P24" s="164">
        <v>7.8474456564390005E-2</v>
      </c>
      <c r="Q24" s="164" t="s">
        <v>1061</v>
      </c>
      <c r="R24" s="164" t="s">
        <v>1061</v>
      </c>
      <c r="S24" s="164">
        <v>0</v>
      </c>
      <c r="T24" s="164">
        <v>0.28475757866856999</v>
      </c>
      <c r="U24" s="164">
        <v>0.34501543490103997</v>
      </c>
      <c r="V24" s="164">
        <v>0.15196352875310001</v>
      </c>
    </row>
    <row r="25" spans="1:22" ht="14.5">
      <c r="A25" s="85" t="s">
        <v>253</v>
      </c>
      <c r="B25" s="164" t="s">
        <v>1061</v>
      </c>
      <c r="C25" s="164">
        <v>0.33685156074556</v>
      </c>
      <c r="D25" s="164">
        <v>0.25789813023856001</v>
      </c>
      <c r="E25" s="164">
        <v>0.19687079059165</v>
      </c>
      <c r="F25" s="164">
        <v>0.33526640086988002</v>
      </c>
      <c r="G25" s="164">
        <v>0.56399132321041001</v>
      </c>
      <c r="H25" s="164">
        <v>0.33825187509192001</v>
      </c>
      <c r="I25" s="164" t="s">
        <v>1061</v>
      </c>
      <c r="J25" s="164">
        <v>0.83682008368201</v>
      </c>
      <c r="K25" s="164">
        <v>0.16983695652174</v>
      </c>
      <c r="L25" s="164">
        <v>9.9197562574179998E-2</v>
      </c>
      <c r="M25" s="164">
        <v>0.57434588385450003</v>
      </c>
      <c r="N25" s="164">
        <v>0.60851926977687998</v>
      </c>
      <c r="O25" s="164">
        <v>0</v>
      </c>
      <c r="P25" s="164">
        <v>0.15694891312878001</v>
      </c>
      <c r="Q25" s="164">
        <v>0.42317708333332998</v>
      </c>
      <c r="R25" s="164" t="s">
        <v>1061</v>
      </c>
      <c r="S25" s="164" t="s">
        <v>1061</v>
      </c>
      <c r="T25" s="164">
        <v>0.20996582909056</v>
      </c>
      <c r="U25" s="164">
        <v>0.49028509170147</v>
      </c>
      <c r="V25" s="164">
        <v>0.29592897704551002</v>
      </c>
    </row>
    <row r="26" spans="1:22" ht="14.5">
      <c r="A26" s="85" t="s">
        <v>254</v>
      </c>
      <c r="B26" s="164">
        <v>4.5545468533620603</v>
      </c>
      <c r="C26" s="164" t="s">
        <v>1061</v>
      </c>
      <c r="D26" s="164" t="s">
        <v>1061</v>
      </c>
      <c r="E26" s="164" t="s">
        <v>1061</v>
      </c>
      <c r="F26" s="164">
        <v>1.7488220369699199</v>
      </c>
      <c r="G26" s="164" t="s">
        <v>1061</v>
      </c>
      <c r="H26" s="164">
        <v>2.941320652973E-2</v>
      </c>
      <c r="I26" s="164">
        <v>0</v>
      </c>
      <c r="J26" s="164">
        <v>0</v>
      </c>
      <c r="K26" s="164" t="s">
        <v>1061</v>
      </c>
      <c r="L26" s="164">
        <v>1.771385045967E-2</v>
      </c>
      <c r="M26" s="164" t="s">
        <v>1061</v>
      </c>
      <c r="N26" s="164" t="s">
        <v>1061</v>
      </c>
      <c r="O26" s="164">
        <v>0</v>
      </c>
      <c r="P26" s="164">
        <v>0</v>
      </c>
      <c r="Q26" s="164">
        <v>1.26953125</v>
      </c>
      <c r="R26" s="164">
        <v>0</v>
      </c>
      <c r="S26" s="164" t="s">
        <v>1061</v>
      </c>
      <c r="T26" s="164">
        <v>2.1957210885289999E-2</v>
      </c>
      <c r="U26" s="164" t="s">
        <v>1061</v>
      </c>
      <c r="V26" s="164" t="s">
        <v>1061</v>
      </c>
    </row>
    <row r="27" spans="1:22" ht="14.5">
      <c r="A27" s="85" t="s">
        <v>255</v>
      </c>
      <c r="B27" s="164">
        <v>6.38559778427451</v>
      </c>
      <c r="C27" s="164">
        <v>6.3028669810614604</v>
      </c>
      <c r="D27" s="164">
        <v>5.4158607350096704</v>
      </c>
      <c r="E27" s="164">
        <v>2.26919490208269</v>
      </c>
      <c r="F27" s="164">
        <v>8.2819862268937996</v>
      </c>
      <c r="G27" s="164">
        <v>9.9783080260303691</v>
      </c>
      <c r="H27" s="164">
        <v>7.2013333986960202</v>
      </c>
      <c r="I27" s="164">
        <v>1.3683431952662699</v>
      </c>
      <c r="J27" s="164">
        <v>10.2510460251046</v>
      </c>
      <c r="K27" s="164">
        <v>5.5366847826086998</v>
      </c>
      <c r="L27" s="164">
        <v>1.1248295041893299</v>
      </c>
      <c r="M27" s="164">
        <v>15.571155073388599</v>
      </c>
      <c r="N27" s="164">
        <v>4.3948613928329996</v>
      </c>
      <c r="O27" s="164">
        <v>27.708703374778</v>
      </c>
      <c r="P27" s="164">
        <v>3.1860629365141699</v>
      </c>
      <c r="Q27" s="164">
        <v>7.6171875</v>
      </c>
      <c r="R27" s="164">
        <v>2.46797875663855</v>
      </c>
      <c r="S27" s="164">
        <v>7.6821192052980196</v>
      </c>
      <c r="T27" s="164">
        <v>3.52001537004762</v>
      </c>
      <c r="U27" s="164">
        <v>6.0650081714182003</v>
      </c>
      <c r="V27" s="164">
        <v>2.2474606094537299</v>
      </c>
    </row>
    <row r="28" spans="1:22" ht="14.5">
      <c r="A28" s="85" t="s">
        <v>256</v>
      </c>
      <c r="B28" s="164">
        <v>10.663178950607801</v>
      </c>
      <c r="C28" s="164">
        <v>5.1875140354817004</v>
      </c>
      <c r="D28" s="164">
        <v>6.7698259187620904</v>
      </c>
      <c r="E28" s="164">
        <v>7.4707284219251902</v>
      </c>
      <c r="F28" s="164">
        <v>6.4606741573033704</v>
      </c>
      <c r="G28" s="164">
        <v>7.33188720173536</v>
      </c>
      <c r="H28" s="164">
        <v>13.0741703024658</v>
      </c>
      <c r="I28" s="164">
        <v>1.29437869822485</v>
      </c>
      <c r="J28" s="164">
        <v>15.3765690376569</v>
      </c>
      <c r="K28" s="164">
        <v>6.8953804347826102</v>
      </c>
      <c r="L28" s="164">
        <v>17.028324446885001</v>
      </c>
      <c r="M28" s="164">
        <v>7.9132099553286599</v>
      </c>
      <c r="N28" s="164">
        <v>8.7559161595672794</v>
      </c>
      <c r="O28" s="164">
        <v>11.190053285968</v>
      </c>
      <c r="P28" s="164">
        <v>7.9023777760338998</v>
      </c>
      <c r="Q28" s="164">
        <v>7.4381510416666696</v>
      </c>
      <c r="R28" s="164">
        <v>6.1855670103092804</v>
      </c>
      <c r="S28" s="164">
        <v>9.27152317880795</v>
      </c>
      <c r="T28" s="164">
        <v>8.8446390097297893</v>
      </c>
      <c r="U28" s="164">
        <v>8.6072271654258206</v>
      </c>
      <c r="V28" s="164">
        <v>26.809565704231002</v>
      </c>
    </row>
    <row r="29" spans="1:22" ht="14.5">
      <c r="A29" s="85" t="s">
        <v>210</v>
      </c>
      <c r="B29" s="162">
        <v>100</v>
      </c>
      <c r="C29" s="162">
        <v>100</v>
      </c>
      <c r="D29" s="162">
        <v>100</v>
      </c>
      <c r="E29" s="162">
        <v>100</v>
      </c>
      <c r="F29" s="162">
        <v>100</v>
      </c>
      <c r="G29" s="162">
        <v>100</v>
      </c>
      <c r="H29" s="163">
        <v>100</v>
      </c>
      <c r="I29" s="163">
        <v>100</v>
      </c>
      <c r="J29" s="163">
        <v>100</v>
      </c>
      <c r="K29" s="163">
        <v>100</v>
      </c>
      <c r="L29" s="163">
        <v>100</v>
      </c>
      <c r="M29" s="163">
        <v>100</v>
      </c>
      <c r="N29" s="163">
        <v>100</v>
      </c>
      <c r="O29" s="163">
        <v>100</v>
      </c>
      <c r="P29" s="163">
        <v>100</v>
      </c>
      <c r="Q29" s="163">
        <v>100</v>
      </c>
      <c r="R29" s="163">
        <v>100</v>
      </c>
      <c r="S29" s="163">
        <v>100</v>
      </c>
      <c r="T29" s="163">
        <v>100</v>
      </c>
      <c r="U29" s="163">
        <v>100</v>
      </c>
      <c r="V29" s="163">
        <v>100</v>
      </c>
    </row>
    <row r="30" spans="1:22" ht="29">
      <c r="A30" s="99" t="s">
        <v>348</v>
      </c>
      <c r="B30" s="165">
        <v>6499</v>
      </c>
      <c r="C30" s="165">
        <v>13359</v>
      </c>
      <c r="D30" s="165">
        <v>1551</v>
      </c>
      <c r="E30" s="165">
        <v>9651</v>
      </c>
      <c r="F30" s="162">
        <v>11036</v>
      </c>
      <c r="G30" s="162">
        <v>2305</v>
      </c>
      <c r="H30" s="163">
        <v>20399</v>
      </c>
      <c r="I30" s="163">
        <v>2704</v>
      </c>
      <c r="J30" s="163">
        <v>956</v>
      </c>
      <c r="K30" s="163">
        <v>2944</v>
      </c>
      <c r="L30" s="163">
        <v>56453</v>
      </c>
      <c r="M30" s="163">
        <v>1567</v>
      </c>
      <c r="N30" s="163">
        <v>2958</v>
      </c>
      <c r="O30" s="163">
        <v>563</v>
      </c>
      <c r="P30" s="163">
        <v>12743</v>
      </c>
      <c r="Q30" s="163">
        <v>6144</v>
      </c>
      <c r="R30" s="163">
        <v>3201</v>
      </c>
      <c r="S30" s="163">
        <v>755</v>
      </c>
      <c r="T30" s="163">
        <v>145738</v>
      </c>
      <c r="U30" s="163">
        <v>5507</v>
      </c>
      <c r="V30" s="163">
        <v>12503</v>
      </c>
    </row>
    <row r="31" spans="1:22">
      <c r="A31" s="74" t="s">
        <v>44</v>
      </c>
      <c r="B31" s="166"/>
      <c r="C31" s="166"/>
      <c r="D31" s="166"/>
      <c r="E31" s="166"/>
      <c r="F31" s="166"/>
      <c r="G31" s="166"/>
      <c r="H31" s="166"/>
      <c r="I31" s="166"/>
      <c r="J31" s="166"/>
      <c r="K31" s="166"/>
      <c r="L31" s="166"/>
      <c r="M31" s="166"/>
      <c r="N31" s="166"/>
      <c r="O31" s="166"/>
      <c r="P31" s="166"/>
      <c r="Q31" s="166"/>
      <c r="R31" s="166"/>
      <c r="S31" s="166"/>
      <c r="T31" s="166"/>
      <c r="U31" s="166"/>
      <c r="V31" s="166"/>
    </row>
    <row r="32" spans="1:22">
      <c r="A32" s="74" t="s">
        <v>260</v>
      </c>
    </row>
    <row r="33" spans="1:1">
      <c r="A33" s="74" t="s">
        <v>76</v>
      </c>
    </row>
    <row r="34" spans="1:1">
      <c r="A34" s="74" t="s">
        <v>73</v>
      </c>
    </row>
    <row r="35" spans="1:1">
      <c r="A35" s="74" t="s">
        <v>77</v>
      </c>
    </row>
    <row r="36" spans="1:1">
      <c r="A36" s="74" t="s">
        <v>74</v>
      </c>
    </row>
    <row r="37" spans="1:1">
      <c r="A37" s="74" t="s">
        <v>261</v>
      </c>
    </row>
    <row r="38" spans="1:1">
      <c r="A38" s="74" t="s">
        <v>275</v>
      </c>
    </row>
  </sheetData>
  <pageMargins left="0.7" right="0.7" top="0.75" bottom="0.75" header="0.3" footer="0.3"/>
  <pageSetup paperSize="9" orientation="portrait" horizontalDpi="120" verticalDpi="72"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DBBD0-8A26-4C7D-9762-EFFBFA94C53A}">
  <dimension ref="A1:V38"/>
  <sheetViews>
    <sheetView zoomScaleNormal="100" workbookViewId="0"/>
  </sheetViews>
  <sheetFormatPr defaultColWidth="9.296875" defaultRowHeight="13.5"/>
  <cols>
    <col min="1" max="1" width="62.69921875" style="25" customWidth="1"/>
    <col min="2" max="5" width="13.296875" style="25" customWidth="1"/>
    <col min="6" max="22" width="12.296875" style="25" bestFit="1" customWidth="1"/>
    <col min="23" max="16384" width="9.296875" style="25"/>
  </cols>
  <sheetData>
    <row r="1" spans="1:22">
      <c r="A1" s="71" t="s">
        <v>1053</v>
      </c>
    </row>
    <row r="2" spans="1:22" ht="17.25" customHeight="1">
      <c r="A2" s="62" t="s">
        <v>278</v>
      </c>
      <c r="B2" s="62"/>
      <c r="C2" s="62"/>
      <c r="D2" s="62"/>
      <c r="E2" s="62"/>
    </row>
    <row r="3" spans="1:22" ht="17.25" customHeight="1">
      <c r="A3" s="60" t="s">
        <v>279</v>
      </c>
      <c r="B3" s="61"/>
      <c r="C3" s="61"/>
      <c r="D3" s="61"/>
      <c r="E3" s="61"/>
    </row>
    <row r="4" spans="1:22" ht="92">
      <c r="A4" s="32" t="s">
        <v>268</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8">
        <v>90.031612223393097</v>
      </c>
      <c r="C5" s="88">
        <v>94.888672192426498</v>
      </c>
      <c r="D5" s="88">
        <v>93.302180685358294</v>
      </c>
      <c r="E5" s="88">
        <v>92.540574282147304</v>
      </c>
      <c r="F5" s="89">
        <v>93.911400377913097</v>
      </c>
      <c r="G5" s="89">
        <v>92.490671641791096</v>
      </c>
      <c r="H5" s="90">
        <v>85.954983086130596</v>
      </c>
      <c r="I5" s="90">
        <v>98.702351987023604</v>
      </c>
      <c r="J5" s="90">
        <v>87.465181058495801</v>
      </c>
      <c r="K5" s="90">
        <v>93.124772644597996</v>
      </c>
      <c r="L5" s="90">
        <v>87.548925485562407</v>
      </c>
      <c r="M5" s="90">
        <v>91.2921348314607</v>
      </c>
      <c r="N5" s="90">
        <v>92.311320754717002</v>
      </c>
      <c r="O5" s="90">
        <v>86.1111111111111</v>
      </c>
      <c r="P5" s="90">
        <v>92.146712192972799</v>
      </c>
      <c r="Q5" s="90">
        <v>92.669139727963298</v>
      </c>
      <c r="R5" s="90">
        <v>93.967239312824603</v>
      </c>
      <c r="S5" s="90">
        <v>92.241379310344797</v>
      </c>
      <c r="T5" s="90">
        <v>90.913430313084504</v>
      </c>
      <c r="U5" s="90">
        <v>91.482047364400302</v>
      </c>
      <c r="V5" s="90">
        <v>78.739592305483797</v>
      </c>
    </row>
    <row r="6" spans="1:22" ht="14.5">
      <c r="A6" s="77" t="s">
        <v>259</v>
      </c>
      <c r="B6" s="91" t="s">
        <v>212</v>
      </c>
      <c r="C6" s="91" t="s">
        <v>213</v>
      </c>
      <c r="D6" s="91" t="s">
        <v>214</v>
      </c>
      <c r="E6" s="91" t="s">
        <v>215</v>
      </c>
      <c r="F6" s="91" t="s">
        <v>216</v>
      </c>
      <c r="G6" s="91" t="s">
        <v>217</v>
      </c>
      <c r="H6" s="91" t="s">
        <v>218</v>
      </c>
      <c r="I6" s="91" t="s">
        <v>219</v>
      </c>
      <c r="J6" s="91" t="s">
        <v>220</v>
      </c>
      <c r="K6" s="91" t="s">
        <v>221</v>
      </c>
      <c r="L6" s="91" t="s">
        <v>222</v>
      </c>
      <c r="M6" s="91" t="s">
        <v>223</v>
      </c>
      <c r="N6" s="91" t="s">
        <v>224</v>
      </c>
      <c r="O6" s="91" t="s">
        <v>225</v>
      </c>
      <c r="P6" s="91" t="s">
        <v>226</v>
      </c>
      <c r="Q6" s="91" t="s">
        <v>227</v>
      </c>
      <c r="R6" s="91" t="s">
        <v>228</v>
      </c>
      <c r="S6" s="91" t="s">
        <v>229</v>
      </c>
      <c r="T6" s="91" t="s">
        <v>230</v>
      </c>
      <c r="U6" s="91" t="s">
        <v>231</v>
      </c>
      <c r="V6" s="91" t="s">
        <v>232</v>
      </c>
    </row>
    <row r="7" spans="1:22" ht="14.5">
      <c r="A7" s="27" t="s">
        <v>234</v>
      </c>
      <c r="B7" s="164">
        <v>10.010537407797701</v>
      </c>
      <c r="C7" s="164">
        <v>38.517796196977102</v>
      </c>
      <c r="D7" s="164">
        <v>70.482866043613697</v>
      </c>
      <c r="E7" s="164">
        <v>78.818143986683296</v>
      </c>
      <c r="F7" s="164">
        <v>69.1475960529079</v>
      </c>
      <c r="G7" s="164">
        <v>58.255597014925399</v>
      </c>
      <c r="H7" s="164">
        <v>51.073380171740801</v>
      </c>
      <c r="I7" s="164">
        <v>78.223844282238503</v>
      </c>
      <c r="J7" s="164">
        <v>63.231197771587802</v>
      </c>
      <c r="K7" s="164">
        <v>59.076027646416897</v>
      </c>
      <c r="L7" s="164">
        <v>80.4778081382468</v>
      </c>
      <c r="M7" s="164">
        <v>59.691011235955102</v>
      </c>
      <c r="N7" s="164">
        <v>17.311320754716998</v>
      </c>
      <c r="O7" s="164">
        <v>48.6111111111111</v>
      </c>
      <c r="P7" s="164">
        <v>63.707456768366598</v>
      </c>
      <c r="Q7" s="164">
        <v>7.6664900194312002</v>
      </c>
      <c r="R7" s="164">
        <v>84.978026368358002</v>
      </c>
      <c r="S7" s="164">
        <v>67.241379310344797</v>
      </c>
      <c r="T7" s="164">
        <v>61.525279162395499</v>
      </c>
      <c r="U7" s="164">
        <v>74.809014514896901</v>
      </c>
      <c r="V7" s="164">
        <v>70.155038759690001</v>
      </c>
    </row>
    <row r="8" spans="1:22" ht="14.5">
      <c r="A8" s="64" t="s">
        <v>235</v>
      </c>
      <c r="B8" s="164">
        <v>0.14752370916754001</v>
      </c>
      <c r="C8" s="164">
        <v>16.674792784007799</v>
      </c>
      <c r="D8" s="164" t="s">
        <v>1061</v>
      </c>
      <c r="E8" s="164">
        <v>1.06117353308365</v>
      </c>
      <c r="F8" s="164">
        <v>0.53537686332143997</v>
      </c>
      <c r="G8" s="164">
        <v>1.53917910447761</v>
      </c>
      <c r="H8" s="164">
        <v>7.6177465521727799</v>
      </c>
      <c r="I8" s="164">
        <v>5.5150040551500403</v>
      </c>
      <c r="J8" s="164">
        <v>1.94986072423398</v>
      </c>
      <c r="K8" s="164">
        <v>2.1098581302291701</v>
      </c>
      <c r="L8" s="164">
        <v>0.16246953696182001</v>
      </c>
      <c r="M8" s="164">
        <v>1.40449438202247</v>
      </c>
      <c r="N8" s="164" t="s">
        <v>1061</v>
      </c>
      <c r="O8" s="164" t="s">
        <v>1061</v>
      </c>
      <c r="P8" s="164">
        <v>1.9495539156294801</v>
      </c>
      <c r="Q8" s="164" t="s">
        <v>1061</v>
      </c>
      <c r="R8" s="164">
        <v>0.51937674790251998</v>
      </c>
      <c r="S8" s="164" t="s">
        <v>1061</v>
      </c>
      <c r="T8" s="164">
        <v>5.7491411892670197</v>
      </c>
      <c r="U8" s="164">
        <v>1.14591291061879</v>
      </c>
      <c r="V8" s="164">
        <v>0.15790984783233</v>
      </c>
    </row>
    <row r="9" spans="1:22" ht="14.5">
      <c r="A9" s="64" t="s">
        <v>236</v>
      </c>
      <c r="B9" s="164" t="s">
        <v>1061</v>
      </c>
      <c r="C9" s="164">
        <v>13.139931740614299</v>
      </c>
      <c r="D9" s="164" t="s">
        <v>1061</v>
      </c>
      <c r="E9" s="164" t="s">
        <v>1061</v>
      </c>
      <c r="F9" s="164">
        <v>0.25194205332773001</v>
      </c>
      <c r="G9" s="164">
        <v>1.4925373134328399</v>
      </c>
      <c r="H9" s="164">
        <v>6.4012490241998501</v>
      </c>
      <c r="I9" s="164">
        <v>1.7031630170316301</v>
      </c>
      <c r="J9" s="164" t="s">
        <v>1061</v>
      </c>
      <c r="K9" s="164" t="s">
        <v>1061</v>
      </c>
      <c r="L9" s="164">
        <v>0.21416438963149001</v>
      </c>
      <c r="M9" s="164">
        <v>0.84269662921347999</v>
      </c>
      <c r="N9" s="164" t="s">
        <v>1061</v>
      </c>
      <c r="O9" s="164" t="s">
        <v>1061</v>
      </c>
      <c r="P9" s="164">
        <v>1.22260160810662</v>
      </c>
      <c r="Q9" s="164" t="s">
        <v>1061</v>
      </c>
      <c r="R9" s="164" t="s">
        <v>1061</v>
      </c>
      <c r="S9" s="164" t="s">
        <v>1061</v>
      </c>
      <c r="T9" s="164">
        <v>6.3681109293936302</v>
      </c>
      <c r="U9" s="164">
        <v>0.64935064935065001</v>
      </c>
      <c r="V9" s="164" t="s">
        <v>1061</v>
      </c>
    </row>
    <row r="10" spans="1:22" ht="14.5">
      <c r="A10" s="64" t="s">
        <v>237</v>
      </c>
      <c r="B10" s="164">
        <v>7.8609062170705997</v>
      </c>
      <c r="C10" s="164">
        <v>10.750853242320799</v>
      </c>
      <c r="D10" s="164">
        <v>2.8816199376946998</v>
      </c>
      <c r="E10" s="164" t="s">
        <v>1061</v>
      </c>
      <c r="F10" s="164">
        <v>1.8055847155154301</v>
      </c>
      <c r="G10" s="164">
        <v>7.5559701492537297</v>
      </c>
      <c r="H10" s="164">
        <v>5.6986729117876704</v>
      </c>
      <c r="I10" s="164">
        <v>5.10948905109489</v>
      </c>
      <c r="J10" s="164" t="s">
        <v>1061</v>
      </c>
      <c r="K10" s="164">
        <v>6.7297198981447801</v>
      </c>
      <c r="L10" s="164">
        <v>2.1453363857913001</v>
      </c>
      <c r="M10" s="164">
        <v>0.84269662921347999</v>
      </c>
      <c r="N10" s="164" t="s">
        <v>1061</v>
      </c>
      <c r="O10" s="164" t="s">
        <v>1061</v>
      </c>
      <c r="P10" s="164">
        <v>6.9280757792708503</v>
      </c>
      <c r="Q10" s="164">
        <v>3.3916269210386898</v>
      </c>
      <c r="R10" s="164">
        <v>0.47942469037155</v>
      </c>
      <c r="S10" s="164">
        <v>3.4482758620689702</v>
      </c>
      <c r="T10" s="164">
        <v>3.6707800896762701</v>
      </c>
      <c r="U10" s="164" t="s">
        <v>1061</v>
      </c>
      <c r="V10" s="164">
        <v>1.3350559862187801</v>
      </c>
    </row>
    <row r="11" spans="1:22" ht="14.5">
      <c r="A11" s="85" t="s">
        <v>238</v>
      </c>
      <c r="B11" s="164">
        <v>35.827186512117997</v>
      </c>
      <c r="C11" s="164" t="s">
        <v>1061</v>
      </c>
      <c r="D11" s="164">
        <v>2.4922118380062299</v>
      </c>
      <c r="E11" s="164">
        <v>9.3632958801499994E-2</v>
      </c>
      <c r="F11" s="164" t="s">
        <v>1061</v>
      </c>
      <c r="G11" s="164">
        <v>0.27985074626866002</v>
      </c>
      <c r="H11" s="164">
        <v>0.18865469685142</v>
      </c>
      <c r="I11" s="164">
        <v>0</v>
      </c>
      <c r="J11" s="164" t="s">
        <v>1061</v>
      </c>
      <c r="K11" s="164" t="s">
        <v>1061</v>
      </c>
      <c r="L11" s="164" t="s">
        <v>1061</v>
      </c>
      <c r="M11" s="164" t="s">
        <v>1061</v>
      </c>
      <c r="N11" s="164">
        <v>62.688679245282998</v>
      </c>
      <c r="O11" s="164" t="s">
        <v>1061</v>
      </c>
      <c r="P11" s="164" t="s">
        <v>1061</v>
      </c>
      <c r="Q11" s="164">
        <v>63.434022257551703</v>
      </c>
      <c r="R11" s="164" t="s">
        <v>1061</v>
      </c>
      <c r="S11" s="164">
        <v>0</v>
      </c>
      <c r="T11" s="164">
        <v>0.10955216639409</v>
      </c>
      <c r="U11" s="164">
        <v>0.32467532467532001</v>
      </c>
      <c r="V11" s="164" t="s">
        <v>1061</v>
      </c>
    </row>
    <row r="12" spans="1:22" ht="14.5">
      <c r="A12" s="85" t="s">
        <v>240</v>
      </c>
      <c r="B12" s="164">
        <v>2.40252897787144</v>
      </c>
      <c r="C12" s="164">
        <v>2.3403217942467101</v>
      </c>
      <c r="D12" s="164">
        <v>2.5700934579439298</v>
      </c>
      <c r="E12" s="164" t="s">
        <v>1061</v>
      </c>
      <c r="F12" s="164">
        <v>0.53537686332143997</v>
      </c>
      <c r="G12" s="164" t="s">
        <v>1061</v>
      </c>
      <c r="H12" s="164">
        <v>0.64402810304449998</v>
      </c>
      <c r="I12" s="164" t="s">
        <v>1061</v>
      </c>
      <c r="J12" s="164" t="s">
        <v>1061</v>
      </c>
      <c r="K12" s="164">
        <v>0.18188432157147999</v>
      </c>
      <c r="L12" s="164">
        <v>0.83450262166752998</v>
      </c>
      <c r="M12" s="164">
        <v>0.70224719101124</v>
      </c>
      <c r="N12" s="164">
        <v>2.1226415094339601</v>
      </c>
      <c r="O12" s="164" t="s">
        <v>1061</v>
      </c>
      <c r="P12" s="164">
        <v>1.6081066196717699</v>
      </c>
      <c r="Q12" s="164">
        <v>0.45928281222398998</v>
      </c>
      <c r="R12" s="164">
        <v>2.1973631642029599</v>
      </c>
      <c r="S12" s="164" t="s">
        <v>1061</v>
      </c>
      <c r="T12" s="164">
        <v>2.8640066357312199</v>
      </c>
      <c r="U12" s="164" t="s">
        <v>1061</v>
      </c>
      <c r="V12" s="164">
        <v>0.10048808498421</v>
      </c>
    </row>
    <row r="13" spans="1:22" ht="14.5">
      <c r="A13" s="85" t="s">
        <v>241</v>
      </c>
      <c r="B13" s="164">
        <v>1.77028451001054</v>
      </c>
      <c r="C13" s="164">
        <v>1.3326832439460401</v>
      </c>
      <c r="D13" s="164">
        <v>1.2461059190031201</v>
      </c>
      <c r="E13" s="164" t="s">
        <v>1061</v>
      </c>
      <c r="F13" s="164">
        <v>4.2410245643501998</v>
      </c>
      <c r="G13" s="164">
        <v>3.6847014925373101</v>
      </c>
      <c r="H13" s="164">
        <v>1.85402029664325</v>
      </c>
      <c r="I13" s="164" t="s">
        <v>1061</v>
      </c>
      <c r="J13" s="164" t="s">
        <v>1061</v>
      </c>
      <c r="K13" s="164">
        <v>3.8559476173153899</v>
      </c>
      <c r="L13" s="164">
        <v>1.01174211653497</v>
      </c>
      <c r="M13" s="164">
        <v>0.70224719101124</v>
      </c>
      <c r="N13" s="164">
        <v>0.89622641509433998</v>
      </c>
      <c r="O13" s="164">
        <v>2.4305555555555598</v>
      </c>
      <c r="P13" s="164">
        <v>2.5443330763299898</v>
      </c>
      <c r="Q13" s="164" t="s">
        <v>1061</v>
      </c>
      <c r="R13" s="164" t="s">
        <v>1061</v>
      </c>
      <c r="S13" s="164">
        <v>7.7586206896551699</v>
      </c>
      <c r="T13" s="164">
        <v>1.1636005102000899</v>
      </c>
      <c r="U13" s="164">
        <v>1.6042780748663099</v>
      </c>
      <c r="V13" s="164">
        <v>2.6701119724375499</v>
      </c>
    </row>
    <row r="14" spans="1:22" ht="14.5">
      <c r="A14" s="84" t="s">
        <v>242</v>
      </c>
      <c r="B14" s="164" t="s">
        <v>1061</v>
      </c>
      <c r="C14" s="164">
        <v>0.79635949943117001</v>
      </c>
      <c r="D14" s="164">
        <v>0.85669781931463995</v>
      </c>
      <c r="E14" s="164">
        <v>0.75946733250104004</v>
      </c>
      <c r="F14" s="164">
        <v>0.28343480999370002</v>
      </c>
      <c r="G14" s="164" t="s">
        <v>1061</v>
      </c>
      <c r="H14" s="164">
        <v>0.52042674993494997</v>
      </c>
      <c r="I14" s="164" t="s">
        <v>1061</v>
      </c>
      <c r="J14" s="164" t="s">
        <v>1061</v>
      </c>
      <c r="K14" s="164">
        <v>10.6947981084031</v>
      </c>
      <c r="L14" s="164">
        <v>8.4927257957310001E-2</v>
      </c>
      <c r="M14" s="164">
        <v>0.98314606741572996</v>
      </c>
      <c r="N14" s="164" t="s">
        <v>1061</v>
      </c>
      <c r="O14" s="164" t="s">
        <v>1061</v>
      </c>
      <c r="P14" s="164">
        <v>3.2162132393435399</v>
      </c>
      <c r="Q14" s="164">
        <v>0.44161808867690999</v>
      </c>
      <c r="R14" s="164" t="s">
        <v>1061</v>
      </c>
      <c r="S14" s="164" t="s">
        <v>1061</v>
      </c>
      <c r="T14" s="164">
        <v>1.9077727262056601</v>
      </c>
      <c r="U14" s="164">
        <v>0.78304048892283995</v>
      </c>
      <c r="V14" s="164" t="s">
        <v>1061</v>
      </c>
    </row>
    <row r="15" spans="1:22" ht="14.5">
      <c r="A15" s="85" t="s">
        <v>243</v>
      </c>
      <c r="B15" s="164">
        <v>9.7365648050579594</v>
      </c>
      <c r="C15" s="164">
        <v>0.47944092312692999</v>
      </c>
      <c r="D15" s="164">
        <v>2.5700934579439298</v>
      </c>
      <c r="E15" s="164">
        <v>0.31210986267166002</v>
      </c>
      <c r="F15" s="164">
        <v>1.38568129330254</v>
      </c>
      <c r="G15" s="164">
        <v>2.3787313432835799</v>
      </c>
      <c r="H15" s="164">
        <v>0.57246942492844</v>
      </c>
      <c r="I15" s="164" t="s">
        <v>1061</v>
      </c>
      <c r="J15" s="164" t="s">
        <v>1061</v>
      </c>
      <c r="K15" s="164" t="s">
        <v>1061</v>
      </c>
      <c r="L15" s="164">
        <v>9.6004726386530001E-2</v>
      </c>
      <c r="M15" s="164" t="s">
        <v>1061</v>
      </c>
      <c r="N15" s="164">
        <v>1.6981132075471701</v>
      </c>
      <c r="O15" s="164">
        <v>3.81944444444445</v>
      </c>
      <c r="P15" s="164" t="s">
        <v>1061</v>
      </c>
      <c r="Q15" s="164">
        <v>3.7095919448860601</v>
      </c>
      <c r="R15" s="164">
        <v>0.63923292049541003</v>
      </c>
      <c r="S15" s="164">
        <v>1.4367816091954</v>
      </c>
      <c r="T15" s="164">
        <v>0.45855406790669001</v>
      </c>
      <c r="U15" s="164">
        <v>0.49656226126814001</v>
      </c>
      <c r="V15" s="164">
        <v>0.18662072925639001</v>
      </c>
    </row>
    <row r="16" spans="1:22" ht="14.5">
      <c r="A16" s="85" t="s">
        <v>244</v>
      </c>
      <c r="B16" s="164">
        <v>0</v>
      </c>
      <c r="C16" s="164">
        <v>0.80448561677231001</v>
      </c>
      <c r="D16" s="164" t="s">
        <v>1061</v>
      </c>
      <c r="E16" s="164">
        <v>0.74906367041198996</v>
      </c>
      <c r="F16" s="164">
        <v>0.16796136888516</v>
      </c>
      <c r="G16" s="164" t="s">
        <v>1061</v>
      </c>
      <c r="H16" s="164">
        <v>0.46187874056727002</v>
      </c>
      <c r="I16" s="164" t="s">
        <v>1061</v>
      </c>
      <c r="J16" s="164" t="s">
        <v>1061</v>
      </c>
      <c r="K16" s="164" t="s">
        <v>1061</v>
      </c>
      <c r="L16" s="164" t="s">
        <v>1061</v>
      </c>
      <c r="M16" s="164">
        <v>0.70224719101124</v>
      </c>
      <c r="N16" s="164" t="s">
        <v>1061</v>
      </c>
      <c r="O16" s="164">
        <v>0</v>
      </c>
      <c r="P16" s="164">
        <v>0.62782244740610005</v>
      </c>
      <c r="Q16" s="164" t="s">
        <v>1061</v>
      </c>
      <c r="R16" s="164" t="s">
        <v>1061</v>
      </c>
      <c r="S16" s="164" t="s">
        <v>1061</v>
      </c>
      <c r="T16" s="164">
        <v>1.1236922210136699</v>
      </c>
      <c r="U16" s="164" t="s">
        <v>1061</v>
      </c>
      <c r="V16" s="164">
        <v>5.7421762848119999E-2</v>
      </c>
    </row>
    <row r="17" spans="1:22" ht="14.5">
      <c r="A17" s="85" t="s">
        <v>245</v>
      </c>
      <c r="B17" s="164">
        <v>8.2824025289778707</v>
      </c>
      <c r="C17" s="164">
        <v>0.11376564277588</v>
      </c>
      <c r="D17" s="164" t="s">
        <v>1061</v>
      </c>
      <c r="E17" s="164" t="s">
        <v>1061</v>
      </c>
      <c r="F17" s="164">
        <v>2.1100146966197801</v>
      </c>
      <c r="G17" s="164" t="s">
        <v>1061</v>
      </c>
      <c r="H17" s="164">
        <v>0.19516003122560999</v>
      </c>
      <c r="I17" s="164">
        <v>0.16220600162206</v>
      </c>
      <c r="J17" s="164" t="s">
        <v>1061</v>
      </c>
      <c r="K17" s="164">
        <v>0.47289923608584999</v>
      </c>
      <c r="L17" s="164">
        <v>0.36186396868769</v>
      </c>
      <c r="M17" s="164" t="s">
        <v>1061</v>
      </c>
      <c r="N17" s="164" t="s">
        <v>1061</v>
      </c>
      <c r="O17" s="164" t="s">
        <v>1061</v>
      </c>
      <c r="P17" s="164">
        <v>0.27536072254653998</v>
      </c>
      <c r="Q17" s="164">
        <v>1.41317788376612</v>
      </c>
      <c r="R17" s="164">
        <v>0.15980823012385001</v>
      </c>
      <c r="S17" s="164">
        <v>4.0229885057471302</v>
      </c>
      <c r="T17" s="164">
        <v>0.28405311715039</v>
      </c>
      <c r="U17" s="164">
        <v>7.6394194041250002E-2</v>
      </c>
      <c r="V17" s="164">
        <v>0.15790984783233</v>
      </c>
    </row>
    <row r="18" spans="1:22" ht="14.5">
      <c r="A18" s="85" t="s">
        <v>246</v>
      </c>
      <c r="B18" s="164">
        <v>1.28556375131718</v>
      </c>
      <c r="C18" s="164">
        <v>0.69884609133756004</v>
      </c>
      <c r="D18" s="164">
        <v>0.62305295950156003</v>
      </c>
      <c r="E18" s="164" t="s">
        <v>1061</v>
      </c>
      <c r="F18" s="164" t="s">
        <v>1061</v>
      </c>
      <c r="G18" s="164" t="s">
        <v>1061</v>
      </c>
      <c r="H18" s="164">
        <v>0.57897475930262998</v>
      </c>
      <c r="I18" s="164">
        <v>0.77047850770478998</v>
      </c>
      <c r="J18" s="164">
        <v>1.6713091922005601</v>
      </c>
      <c r="K18" s="164">
        <v>0.18188432157147999</v>
      </c>
      <c r="L18" s="164">
        <v>0.19570194224946</v>
      </c>
      <c r="M18" s="164">
        <v>1.68539325842697</v>
      </c>
      <c r="N18" s="164">
        <v>0.42452830188679003</v>
      </c>
      <c r="O18" s="164" t="s">
        <v>1061</v>
      </c>
      <c r="P18" s="164">
        <v>3.8770789734552298</v>
      </c>
      <c r="Q18" s="164" t="s">
        <v>1061</v>
      </c>
      <c r="R18" s="164" t="s">
        <v>1061</v>
      </c>
      <c r="S18" s="164">
        <v>0</v>
      </c>
      <c r="T18" s="164">
        <v>0.28327060167614998</v>
      </c>
      <c r="U18" s="164" t="s">
        <v>1061</v>
      </c>
      <c r="V18" s="164">
        <v>0.17226528854435999</v>
      </c>
    </row>
    <row r="19" spans="1:22" ht="14.5">
      <c r="A19" s="85" t="s">
        <v>247</v>
      </c>
      <c r="B19" s="164">
        <v>0.12644889357218</v>
      </c>
      <c r="C19" s="164">
        <v>0.17064846416382001</v>
      </c>
      <c r="D19" s="164" t="s">
        <v>1061</v>
      </c>
      <c r="E19" s="164">
        <v>0.11444028297960999</v>
      </c>
      <c r="F19" s="164">
        <v>0.70333823220658997</v>
      </c>
      <c r="G19" s="164" t="s">
        <v>1061</v>
      </c>
      <c r="H19" s="164">
        <v>0.41634139994795999</v>
      </c>
      <c r="I19" s="164" t="s">
        <v>1061</v>
      </c>
      <c r="J19" s="164" t="s">
        <v>1061</v>
      </c>
      <c r="K19" s="164">
        <v>0.14550745725718001</v>
      </c>
      <c r="L19" s="164">
        <v>0.15508455800901</v>
      </c>
      <c r="M19" s="164">
        <v>0.84269662921347999</v>
      </c>
      <c r="N19" s="164" t="s">
        <v>1061</v>
      </c>
      <c r="O19" s="164" t="s">
        <v>1061</v>
      </c>
      <c r="P19" s="164">
        <v>1.4428901861438499</v>
      </c>
      <c r="Q19" s="164">
        <v>0.10598834128246</v>
      </c>
      <c r="R19" s="164" t="s">
        <v>1061</v>
      </c>
      <c r="S19" s="164" t="s">
        <v>1061</v>
      </c>
      <c r="T19" s="164">
        <v>0.39282276807024002</v>
      </c>
      <c r="U19" s="164" t="s">
        <v>1061</v>
      </c>
      <c r="V19" s="164">
        <v>7.1777203560149994E-2</v>
      </c>
    </row>
    <row r="20" spans="1:22" ht="14.5">
      <c r="A20" s="85" t="s">
        <v>248</v>
      </c>
      <c r="B20" s="164">
        <v>0.231822971549</v>
      </c>
      <c r="C20" s="164" t="s">
        <v>1061</v>
      </c>
      <c r="D20" s="164" t="s">
        <v>1061</v>
      </c>
      <c r="E20" s="164">
        <v>0.40574282147315999</v>
      </c>
      <c r="F20" s="164">
        <v>0.58786479109805001</v>
      </c>
      <c r="G20" s="164" t="s">
        <v>1061</v>
      </c>
      <c r="H20" s="164">
        <v>0.26021337496746999</v>
      </c>
      <c r="I20" s="164" t="s">
        <v>1061</v>
      </c>
      <c r="J20" s="164" t="s">
        <v>1061</v>
      </c>
      <c r="K20" s="164">
        <v>0.21826118588578</v>
      </c>
      <c r="L20" s="164">
        <v>0.23631932648991999</v>
      </c>
      <c r="M20" s="164" t="s">
        <v>1061</v>
      </c>
      <c r="N20" s="164" t="s">
        <v>1061</v>
      </c>
      <c r="O20" s="164" t="s">
        <v>1061</v>
      </c>
      <c r="P20" s="164">
        <v>0.18724529133164</v>
      </c>
      <c r="Q20" s="164" t="s">
        <v>1061</v>
      </c>
      <c r="R20" s="164" t="s">
        <v>1061</v>
      </c>
      <c r="S20" s="164" t="s">
        <v>1061</v>
      </c>
      <c r="T20" s="164">
        <v>0.34352429319290001</v>
      </c>
      <c r="U20" s="164">
        <v>0.40106951871657998</v>
      </c>
      <c r="V20" s="164">
        <v>0.38759689922481</v>
      </c>
    </row>
    <row r="21" spans="1:22" ht="14.5">
      <c r="A21" s="85" t="s">
        <v>249</v>
      </c>
      <c r="B21" s="164" t="s">
        <v>1061</v>
      </c>
      <c r="C21" s="164">
        <v>0.91825125954818998</v>
      </c>
      <c r="D21" s="164" t="s">
        <v>1061</v>
      </c>
      <c r="E21" s="164">
        <v>0.18726591760299999</v>
      </c>
      <c r="F21" s="164" t="s">
        <v>1061</v>
      </c>
      <c r="G21" s="164" t="s">
        <v>1061</v>
      </c>
      <c r="H21" s="164">
        <v>0.76762945615404998</v>
      </c>
      <c r="I21" s="164" t="s">
        <v>1061</v>
      </c>
      <c r="J21" s="164">
        <v>1.6713091922005601</v>
      </c>
      <c r="K21" s="164" t="s">
        <v>1061</v>
      </c>
      <c r="L21" s="164">
        <v>0.10338970533934</v>
      </c>
      <c r="M21" s="164">
        <v>1.8258426966292101</v>
      </c>
      <c r="N21" s="164" t="s">
        <v>1061</v>
      </c>
      <c r="O21" s="164" t="s">
        <v>1061</v>
      </c>
      <c r="P21" s="164">
        <v>0.60579358960237994</v>
      </c>
      <c r="Q21" s="164">
        <v>0.10598834128246</v>
      </c>
      <c r="R21" s="164" t="s">
        <v>1061</v>
      </c>
      <c r="S21" s="164">
        <v>0</v>
      </c>
      <c r="T21" s="164">
        <v>0.23397212679880999</v>
      </c>
      <c r="U21" s="164" t="s">
        <v>1061</v>
      </c>
      <c r="V21" s="164">
        <v>8.6132644272179995E-2</v>
      </c>
    </row>
    <row r="22" spans="1:22" ht="14.5">
      <c r="A22" s="85" t="s">
        <v>250</v>
      </c>
      <c r="B22" s="164">
        <v>0.42149631190726999</v>
      </c>
      <c r="C22" s="164">
        <v>0.28441410693969998</v>
      </c>
      <c r="D22" s="164" t="s">
        <v>1061</v>
      </c>
      <c r="E22" s="164" t="s">
        <v>1061</v>
      </c>
      <c r="F22" s="164">
        <v>0.68234306109595</v>
      </c>
      <c r="G22" s="164" t="s">
        <v>1061</v>
      </c>
      <c r="H22" s="164">
        <v>0.46838407494145001</v>
      </c>
      <c r="I22" s="164">
        <v>0.16220600162206</v>
      </c>
      <c r="J22" s="164" t="s">
        <v>1061</v>
      </c>
      <c r="K22" s="164" t="s">
        <v>1061</v>
      </c>
      <c r="L22" s="164">
        <v>0.10708219481573999</v>
      </c>
      <c r="M22" s="164">
        <v>0.84269662921347999</v>
      </c>
      <c r="N22" s="164" t="s">
        <v>1061</v>
      </c>
      <c r="O22" s="164" t="s">
        <v>1061</v>
      </c>
      <c r="P22" s="164">
        <v>0.33043286705584002</v>
      </c>
      <c r="Q22" s="164">
        <v>0.31796502384738001</v>
      </c>
      <c r="R22" s="164">
        <v>0.47942469037155</v>
      </c>
      <c r="S22" s="164" t="s">
        <v>1061</v>
      </c>
      <c r="T22" s="164">
        <v>0.19562886856087999</v>
      </c>
      <c r="U22" s="164" t="s">
        <v>1061</v>
      </c>
      <c r="V22" s="164">
        <v>8.6132644272179995E-2</v>
      </c>
    </row>
    <row r="23" spans="1:22" ht="14.5">
      <c r="A23" s="84" t="s">
        <v>251</v>
      </c>
      <c r="B23" s="164">
        <v>0.16859852476291001</v>
      </c>
      <c r="C23" s="164">
        <v>0.47944092312692999</v>
      </c>
      <c r="D23" s="164">
        <v>0.54517133956385999</v>
      </c>
      <c r="E23" s="164" t="s">
        <v>1061</v>
      </c>
      <c r="F23" s="164" t="s">
        <v>1061</v>
      </c>
      <c r="G23" s="164" t="s">
        <v>1061</v>
      </c>
      <c r="H23" s="164">
        <v>0.40983606557377</v>
      </c>
      <c r="I23" s="164">
        <v>0.72992700729926996</v>
      </c>
      <c r="J23" s="164" t="s">
        <v>1061</v>
      </c>
      <c r="K23" s="164">
        <v>0.65478355765732998</v>
      </c>
      <c r="L23" s="164">
        <v>9.6004726386530001E-2</v>
      </c>
      <c r="M23" s="164" t="s">
        <v>1061</v>
      </c>
      <c r="N23" s="164" t="s">
        <v>1061</v>
      </c>
      <c r="O23" s="164">
        <v>0</v>
      </c>
      <c r="P23" s="164">
        <v>0.25333186474281</v>
      </c>
      <c r="Q23" s="164">
        <v>0.10598834128246</v>
      </c>
      <c r="R23" s="164" t="s">
        <v>1061</v>
      </c>
      <c r="S23" s="164" t="s">
        <v>1061</v>
      </c>
      <c r="T23" s="164">
        <v>0.31065864327467002</v>
      </c>
      <c r="U23" s="164" t="s">
        <v>1061</v>
      </c>
      <c r="V23" s="164">
        <v>8.6132644272179995E-2</v>
      </c>
    </row>
    <row r="24" spans="1:22" ht="14.5">
      <c r="A24" s="85" t="s">
        <v>252</v>
      </c>
      <c r="B24" s="164" t="s">
        <v>1061</v>
      </c>
      <c r="C24" s="164">
        <v>0.21940516821063</v>
      </c>
      <c r="D24" s="164" t="s">
        <v>1061</v>
      </c>
      <c r="E24" s="164">
        <v>0.22888056595921999</v>
      </c>
      <c r="F24" s="164" t="s">
        <v>1061</v>
      </c>
      <c r="G24" s="164" t="s">
        <v>1061</v>
      </c>
      <c r="H24" s="164">
        <v>0.59198542805099996</v>
      </c>
      <c r="I24" s="164" t="s">
        <v>1061</v>
      </c>
      <c r="J24" s="164">
        <v>2.22841225626741</v>
      </c>
      <c r="K24" s="164">
        <v>0.14550745725718001</v>
      </c>
      <c r="L24" s="164">
        <v>9.9697215862929997E-2</v>
      </c>
      <c r="M24" s="164">
        <v>2.2471910112359601</v>
      </c>
      <c r="N24" s="164" t="s">
        <v>1061</v>
      </c>
      <c r="O24" s="164" t="s">
        <v>1061</v>
      </c>
      <c r="P24" s="164" t="s">
        <v>1061</v>
      </c>
      <c r="Q24" s="164" t="s">
        <v>1061</v>
      </c>
      <c r="R24" s="164" t="s">
        <v>1061</v>
      </c>
      <c r="S24" s="164">
        <v>0</v>
      </c>
      <c r="T24" s="164">
        <v>0.30752858137770001</v>
      </c>
      <c r="U24" s="164">
        <v>0.36287242169595002</v>
      </c>
      <c r="V24" s="164">
        <v>0.18662072925639001</v>
      </c>
    </row>
    <row r="25" spans="1:22" ht="14.5">
      <c r="A25" s="85" t="s">
        <v>253</v>
      </c>
      <c r="B25" s="164" t="s">
        <v>1061</v>
      </c>
      <c r="C25" s="164" t="s">
        <v>1061</v>
      </c>
      <c r="D25" s="164" t="s">
        <v>1061</v>
      </c>
      <c r="E25" s="164">
        <v>0.19766957969205001</v>
      </c>
      <c r="F25" s="164">
        <v>0.34642032332563999</v>
      </c>
      <c r="G25" s="164" t="s">
        <v>1061</v>
      </c>
      <c r="H25" s="164">
        <v>0.38381472807702</v>
      </c>
      <c r="I25" s="164" t="s">
        <v>1061</v>
      </c>
      <c r="J25" s="164">
        <v>1.1142061281337099</v>
      </c>
      <c r="K25" s="164">
        <v>0.18188432157147999</v>
      </c>
      <c r="L25" s="164">
        <v>7.3849789528099993E-2</v>
      </c>
      <c r="M25" s="164" t="s">
        <v>1061</v>
      </c>
      <c r="N25" s="164">
        <v>0.33018867924528</v>
      </c>
      <c r="O25" s="164">
        <v>0</v>
      </c>
      <c r="P25" s="164">
        <v>0.15420200462606001</v>
      </c>
      <c r="Q25" s="164" t="s">
        <v>1061</v>
      </c>
      <c r="R25" s="164" t="s">
        <v>1061</v>
      </c>
      <c r="S25" s="164" t="s">
        <v>1061</v>
      </c>
      <c r="T25" s="164">
        <v>0.20736660067453</v>
      </c>
      <c r="U25" s="164" t="s">
        <v>1061</v>
      </c>
      <c r="V25" s="164">
        <v>0.28710881424059997</v>
      </c>
    </row>
    <row r="26" spans="1:22" ht="14.5">
      <c r="A26" s="85" t="s">
        <v>254</v>
      </c>
      <c r="B26" s="164">
        <v>4.5310853530031601</v>
      </c>
      <c r="C26" s="164" t="s">
        <v>1061</v>
      </c>
      <c r="D26" s="164" t="s">
        <v>1061</v>
      </c>
      <c r="E26" s="164" t="s">
        <v>1061</v>
      </c>
      <c r="F26" s="164">
        <v>1.8055847155154301</v>
      </c>
      <c r="G26" s="164" t="s">
        <v>1061</v>
      </c>
      <c r="H26" s="164" t="s">
        <v>1061</v>
      </c>
      <c r="I26" s="164">
        <v>0</v>
      </c>
      <c r="J26" s="164">
        <v>0</v>
      </c>
      <c r="K26" s="164" t="s">
        <v>1061</v>
      </c>
      <c r="L26" s="164" t="s">
        <v>1061</v>
      </c>
      <c r="M26" s="164" t="s">
        <v>1061</v>
      </c>
      <c r="N26" s="164" t="s">
        <v>1061</v>
      </c>
      <c r="O26" s="164">
        <v>0</v>
      </c>
      <c r="P26" s="164">
        <v>0</v>
      </c>
      <c r="Q26" s="164">
        <v>1.2541953718424299</v>
      </c>
      <c r="R26" s="164">
        <v>0</v>
      </c>
      <c r="S26" s="164" t="s">
        <v>1061</v>
      </c>
      <c r="T26" s="164">
        <v>1.7997855907599999E-2</v>
      </c>
      <c r="U26" s="164" t="s">
        <v>1061</v>
      </c>
      <c r="V26" s="164" t="s">
        <v>1061</v>
      </c>
    </row>
    <row r="27" spans="1:22" ht="14.5">
      <c r="A27" s="85" t="s">
        <v>255</v>
      </c>
      <c r="B27" s="164">
        <v>6.7228661749209699</v>
      </c>
      <c r="C27" s="164">
        <v>6.1758491792621504</v>
      </c>
      <c r="D27" s="164">
        <v>5.29595015576324</v>
      </c>
      <c r="E27" s="164">
        <v>2.2263836870578402</v>
      </c>
      <c r="F27" s="164">
        <v>8.4400587864791099</v>
      </c>
      <c r="G27" s="164">
        <v>9.8414179104477597</v>
      </c>
      <c r="H27" s="164">
        <v>6.8240957585219899</v>
      </c>
      <c r="I27" s="164" t="s">
        <v>1061</v>
      </c>
      <c r="J27" s="164">
        <v>10.3064066852368</v>
      </c>
      <c r="K27" s="164">
        <v>5.3110221898872298</v>
      </c>
      <c r="L27" s="164">
        <v>1.01912709548778</v>
      </c>
      <c r="M27" s="164">
        <v>15.589887640449399</v>
      </c>
      <c r="N27" s="164">
        <v>4.4811320754716997</v>
      </c>
      <c r="O27" s="164">
        <v>25.3472222222222</v>
      </c>
      <c r="P27" s="164">
        <v>3.0620112347174802</v>
      </c>
      <c r="Q27" s="164">
        <v>7.5958311252428903</v>
      </c>
      <c r="R27" s="164">
        <v>2.4770275669197002</v>
      </c>
      <c r="S27" s="164">
        <v>6.0344827586206904</v>
      </c>
      <c r="T27" s="164">
        <v>3.3961171582167999</v>
      </c>
      <c r="U27" s="164">
        <v>6.0351413292589804</v>
      </c>
      <c r="V27" s="164">
        <v>2.2107378696526001</v>
      </c>
    </row>
    <row r="28" spans="1:22" ht="14.5">
      <c r="A28" s="85" t="s">
        <v>256</v>
      </c>
      <c r="B28" s="164">
        <v>9.96838777660696</v>
      </c>
      <c r="C28" s="164">
        <v>5.1113278075735398</v>
      </c>
      <c r="D28" s="164">
        <v>6.69781931464175</v>
      </c>
      <c r="E28" s="164">
        <v>7.4594257178526897</v>
      </c>
      <c r="F28" s="164">
        <v>6.0885996220869201</v>
      </c>
      <c r="G28" s="164">
        <v>7.5093283582089603</v>
      </c>
      <c r="H28" s="164">
        <v>14.0450169138694</v>
      </c>
      <c r="I28" s="164" t="s">
        <v>1061</v>
      </c>
      <c r="J28" s="164">
        <v>12.5348189415042</v>
      </c>
      <c r="K28" s="164">
        <v>6.8752273554019698</v>
      </c>
      <c r="L28" s="164">
        <v>12.4510745144376</v>
      </c>
      <c r="M28" s="164">
        <v>8.70786516853933</v>
      </c>
      <c r="N28" s="164">
        <v>7.6886792452830202</v>
      </c>
      <c r="O28" s="164">
        <v>13.8888888888889</v>
      </c>
      <c r="P28" s="164">
        <v>7.8532878070272103</v>
      </c>
      <c r="Q28" s="164">
        <v>7.3308602720367402</v>
      </c>
      <c r="R28" s="164">
        <v>6.03276068717539</v>
      </c>
      <c r="S28" s="164">
        <v>7.7586206896551699</v>
      </c>
      <c r="T28" s="164">
        <v>9.0865696869155599</v>
      </c>
      <c r="U28" s="164">
        <v>8.5179526355997002</v>
      </c>
      <c r="V28" s="164">
        <v>21.2604076945162</v>
      </c>
    </row>
    <row r="29" spans="1:22" ht="14.5">
      <c r="A29" s="85" t="s">
        <v>210</v>
      </c>
      <c r="B29" s="162">
        <v>100</v>
      </c>
      <c r="C29" s="162">
        <v>100</v>
      </c>
      <c r="D29" s="162">
        <v>100</v>
      </c>
      <c r="E29" s="162">
        <v>100</v>
      </c>
      <c r="F29" s="162">
        <v>100</v>
      </c>
      <c r="G29" s="162">
        <v>100</v>
      </c>
      <c r="H29" s="163">
        <v>100</v>
      </c>
      <c r="I29" s="163">
        <v>100</v>
      </c>
      <c r="J29" s="163">
        <v>100</v>
      </c>
      <c r="K29" s="163">
        <v>100</v>
      </c>
      <c r="L29" s="163">
        <v>100</v>
      </c>
      <c r="M29" s="163">
        <v>100</v>
      </c>
      <c r="N29" s="163">
        <v>100</v>
      </c>
      <c r="O29" s="163">
        <v>100</v>
      </c>
      <c r="P29" s="163">
        <v>100</v>
      </c>
      <c r="Q29" s="163">
        <v>100</v>
      </c>
      <c r="R29" s="163">
        <v>100</v>
      </c>
      <c r="S29" s="163">
        <v>100</v>
      </c>
      <c r="T29" s="163">
        <v>100</v>
      </c>
      <c r="U29" s="163">
        <v>100</v>
      </c>
      <c r="V29" s="163">
        <v>100</v>
      </c>
    </row>
    <row r="30" spans="1:22" ht="15">
      <c r="A30" s="99" t="s">
        <v>1047</v>
      </c>
      <c r="B30" s="165">
        <v>4745</v>
      </c>
      <c r="C30" s="165">
        <v>12306</v>
      </c>
      <c r="D30" s="165">
        <v>1284</v>
      </c>
      <c r="E30" s="165">
        <v>9612</v>
      </c>
      <c r="F30" s="162">
        <v>9526</v>
      </c>
      <c r="G30" s="162">
        <v>2144</v>
      </c>
      <c r="H30" s="163">
        <v>15372</v>
      </c>
      <c r="I30" s="163">
        <v>2466</v>
      </c>
      <c r="J30" s="163">
        <v>359</v>
      </c>
      <c r="K30" s="163">
        <v>2749</v>
      </c>
      <c r="L30" s="163">
        <v>27082</v>
      </c>
      <c r="M30" s="163">
        <v>712</v>
      </c>
      <c r="N30" s="163">
        <v>2120</v>
      </c>
      <c r="O30" s="163">
        <v>288</v>
      </c>
      <c r="P30" s="163">
        <v>9079</v>
      </c>
      <c r="Q30" s="163">
        <v>5661</v>
      </c>
      <c r="R30" s="163">
        <v>2503</v>
      </c>
      <c r="S30" s="163">
        <v>348</v>
      </c>
      <c r="T30" s="163">
        <v>127793</v>
      </c>
      <c r="U30" s="163">
        <v>5236</v>
      </c>
      <c r="V30" s="163">
        <v>6966</v>
      </c>
    </row>
    <row r="31" spans="1:22">
      <c r="A31" s="74" t="s">
        <v>44</v>
      </c>
      <c r="B31" s="166"/>
      <c r="C31" s="166"/>
      <c r="D31" s="166"/>
      <c r="E31" s="166"/>
      <c r="F31" s="166"/>
      <c r="G31" s="166"/>
      <c r="H31" s="166"/>
      <c r="I31" s="166"/>
      <c r="J31" s="166"/>
      <c r="K31" s="166"/>
      <c r="L31" s="166"/>
      <c r="M31" s="166"/>
      <c r="N31" s="166"/>
      <c r="O31" s="166"/>
      <c r="P31" s="166"/>
      <c r="Q31" s="166"/>
      <c r="R31" s="166"/>
      <c r="S31" s="166"/>
      <c r="T31" s="166"/>
      <c r="U31" s="166"/>
      <c r="V31" s="166"/>
    </row>
    <row r="32" spans="1:22">
      <c r="A32" s="74" t="s">
        <v>260</v>
      </c>
    </row>
    <row r="33" spans="1:1">
      <c r="A33" s="74" t="s">
        <v>76</v>
      </c>
    </row>
    <row r="34" spans="1:1">
      <c r="A34" s="74" t="s">
        <v>73</v>
      </c>
    </row>
    <row r="35" spans="1:1">
      <c r="A35" s="74" t="s">
        <v>77</v>
      </c>
    </row>
    <row r="36" spans="1:1">
      <c r="A36" s="74" t="s">
        <v>74</v>
      </c>
    </row>
    <row r="37" spans="1:1">
      <c r="A37" s="74" t="s">
        <v>261</v>
      </c>
    </row>
    <row r="38" spans="1:1">
      <c r="A38" s="74" t="s">
        <v>275</v>
      </c>
    </row>
  </sheetData>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5436D-E009-4252-86B9-0D4D8686DB5F}">
  <dimension ref="A1:V38"/>
  <sheetViews>
    <sheetView zoomScaleNormal="100" workbookViewId="0"/>
  </sheetViews>
  <sheetFormatPr defaultColWidth="9.296875" defaultRowHeight="13.5"/>
  <cols>
    <col min="1" max="1" width="62.69921875" style="25" customWidth="1"/>
    <col min="2" max="5" width="13.296875" style="25" customWidth="1"/>
    <col min="6" max="22" width="12.296875" style="25" bestFit="1" customWidth="1"/>
    <col min="23" max="16384" width="9.296875" style="25"/>
  </cols>
  <sheetData>
    <row r="1" spans="1:22">
      <c r="A1" s="71" t="s">
        <v>1053</v>
      </c>
    </row>
    <row r="2" spans="1:22" ht="17.25" customHeight="1">
      <c r="A2" s="62" t="s">
        <v>280</v>
      </c>
      <c r="B2" s="62"/>
      <c r="C2" s="62"/>
      <c r="D2" s="62"/>
      <c r="E2" s="62"/>
    </row>
    <row r="3" spans="1:22" ht="17.25" customHeight="1">
      <c r="A3" s="60" t="s">
        <v>281</v>
      </c>
      <c r="B3" s="61"/>
      <c r="C3" s="61"/>
      <c r="D3" s="61"/>
      <c r="E3" s="61"/>
    </row>
    <row r="4" spans="1:22" ht="92">
      <c r="A4" s="32" t="s">
        <v>274</v>
      </c>
      <c r="B4" s="147" t="s">
        <v>212</v>
      </c>
      <c r="C4" s="148" t="s">
        <v>213</v>
      </c>
      <c r="D4" s="148" t="s">
        <v>263</v>
      </c>
      <c r="E4" s="149" t="s">
        <v>215</v>
      </c>
      <c r="F4" s="150" t="s">
        <v>264</v>
      </c>
      <c r="G4" s="151" t="s">
        <v>265</v>
      </c>
      <c r="H4" s="151" t="s">
        <v>104</v>
      </c>
      <c r="I4" s="150" t="s">
        <v>266</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5">
      <c r="A5" s="64" t="s">
        <v>233</v>
      </c>
      <c r="B5" s="88">
        <v>87.457240592930503</v>
      </c>
      <c r="C5" s="88">
        <v>93.922127255460595</v>
      </c>
      <c r="D5" s="88">
        <v>92.883895131086206</v>
      </c>
      <c r="E5" s="88">
        <v>89.743589743589794</v>
      </c>
      <c r="F5" s="89">
        <v>91.192052980132502</v>
      </c>
      <c r="G5" s="89">
        <v>95.031055900621098</v>
      </c>
      <c r="H5" s="90">
        <v>89.894569325641598</v>
      </c>
      <c r="I5" s="90">
        <v>98.739495798319396</v>
      </c>
      <c r="J5" s="90">
        <v>82.914572864321599</v>
      </c>
      <c r="K5" s="90">
        <v>92.820512820512803</v>
      </c>
      <c r="L5" s="90">
        <v>78.751149092642393</v>
      </c>
      <c r="M5" s="90">
        <v>92.748538011695899</v>
      </c>
      <c r="N5" s="90">
        <v>88.544152744630097</v>
      </c>
      <c r="O5" s="90">
        <v>91.636363636363697</v>
      </c>
      <c r="P5" s="90">
        <v>91.975982532751104</v>
      </c>
      <c r="Q5" s="90">
        <v>91.304347826086996</v>
      </c>
      <c r="R5" s="90">
        <v>93.266475644699199</v>
      </c>
      <c r="S5" s="90">
        <v>89.434889434889399</v>
      </c>
      <c r="T5" s="90">
        <v>92.878239063806106</v>
      </c>
      <c r="U5" s="90">
        <v>89.667896678966798</v>
      </c>
      <c r="V5" s="90">
        <v>66.209138522665697</v>
      </c>
    </row>
    <row r="6" spans="1:22" ht="14.5">
      <c r="A6" s="77" t="s">
        <v>259</v>
      </c>
      <c r="B6" s="91" t="s">
        <v>212</v>
      </c>
      <c r="C6" s="91" t="s">
        <v>213</v>
      </c>
      <c r="D6" s="91" t="s">
        <v>214</v>
      </c>
      <c r="E6" s="91" t="s">
        <v>215</v>
      </c>
      <c r="F6" s="91" t="s">
        <v>216</v>
      </c>
      <c r="G6" s="91" t="s">
        <v>217</v>
      </c>
      <c r="H6" s="91" t="s">
        <v>218</v>
      </c>
      <c r="I6" s="91" t="s">
        <v>219</v>
      </c>
      <c r="J6" s="91" t="s">
        <v>220</v>
      </c>
      <c r="K6" s="91" t="s">
        <v>221</v>
      </c>
      <c r="L6" s="91" t="s">
        <v>222</v>
      </c>
      <c r="M6" s="91" t="s">
        <v>223</v>
      </c>
      <c r="N6" s="91" t="s">
        <v>224</v>
      </c>
      <c r="O6" s="91" t="s">
        <v>225</v>
      </c>
      <c r="P6" s="91" t="s">
        <v>226</v>
      </c>
      <c r="Q6" s="91" t="s">
        <v>227</v>
      </c>
      <c r="R6" s="91" t="s">
        <v>228</v>
      </c>
      <c r="S6" s="91" t="s">
        <v>229</v>
      </c>
      <c r="T6" s="91" t="s">
        <v>230</v>
      </c>
      <c r="U6" s="91" t="s">
        <v>231</v>
      </c>
      <c r="V6" s="91" t="s">
        <v>232</v>
      </c>
    </row>
    <row r="7" spans="1:22" ht="14.5">
      <c r="A7" s="27" t="s">
        <v>234</v>
      </c>
      <c r="B7" s="164">
        <v>6.8415051311288497</v>
      </c>
      <c r="C7" s="164">
        <v>32.953466286799603</v>
      </c>
      <c r="D7" s="164">
        <v>67.790262172284699</v>
      </c>
      <c r="E7" s="164">
        <v>51.282051282051299</v>
      </c>
      <c r="F7" s="164">
        <v>67.682119205297994</v>
      </c>
      <c r="G7" s="164">
        <v>54.658385093167702</v>
      </c>
      <c r="H7" s="164">
        <v>56.455142231947498</v>
      </c>
      <c r="I7" s="164">
        <v>80.672268907562994</v>
      </c>
      <c r="J7" s="164">
        <v>61.641541038526</v>
      </c>
      <c r="K7" s="164">
        <v>54.871794871794897</v>
      </c>
      <c r="L7" s="164">
        <v>70.569609478737604</v>
      </c>
      <c r="M7" s="164">
        <v>61.988304093567301</v>
      </c>
      <c r="N7" s="164">
        <v>10.143198090692101</v>
      </c>
      <c r="O7" s="164">
        <v>45.454545454545503</v>
      </c>
      <c r="P7" s="164">
        <v>56.713973799126599</v>
      </c>
      <c r="Q7" s="164">
        <v>4.9689440993788798</v>
      </c>
      <c r="R7" s="164">
        <v>80.945558739255006</v>
      </c>
      <c r="S7" s="164">
        <v>56.756756756756801</v>
      </c>
      <c r="T7" s="164">
        <v>62.479799387015902</v>
      </c>
      <c r="U7" s="164">
        <v>70.848708487084906</v>
      </c>
      <c r="V7" s="164">
        <v>58.750225754018402</v>
      </c>
    </row>
    <row r="8" spans="1:22" ht="14.5">
      <c r="A8" s="64" t="s">
        <v>235</v>
      </c>
      <c r="B8" s="164">
        <v>0.22805017103763001</v>
      </c>
      <c r="C8" s="164">
        <v>15.194681861348499</v>
      </c>
      <c r="D8" s="164" t="s">
        <v>1061</v>
      </c>
      <c r="E8" s="164">
        <v>0</v>
      </c>
      <c r="F8" s="164">
        <v>0.52980132450330997</v>
      </c>
      <c r="G8" s="164">
        <v>0</v>
      </c>
      <c r="H8" s="164">
        <v>6.7236920628605601</v>
      </c>
      <c r="I8" s="164">
        <v>5.8823529411764701</v>
      </c>
      <c r="J8" s="164">
        <v>0.67001675041875997</v>
      </c>
      <c r="K8" s="164">
        <v>2.0512820512820502</v>
      </c>
      <c r="L8" s="164">
        <v>0.11576044397535</v>
      </c>
      <c r="M8" s="164">
        <v>0.46783625730994</v>
      </c>
      <c r="N8" s="164" t="s">
        <v>1061</v>
      </c>
      <c r="O8" s="164" t="s">
        <v>1061</v>
      </c>
      <c r="P8" s="164">
        <v>1.5556768558952001</v>
      </c>
      <c r="Q8" s="164" t="s">
        <v>1061</v>
      </c>
      <c r="R8" s="164">
        <v>0</v>
      </c>
      <c r="S8" s="164" t="s">
        <v>1061</v>
      </c>
      <c r="T8" s="164">
        <v>4.4524937308442496</v>
      </c>
      <c r="U8" s="164">
        <v>1.8450184501844999</v>
      </c>
      <c r="V8" s="164">
        <v>0.16254289326349999</v>
      </c>
    </row>
    <row r="9" spans="1:22" ht="14.5">
      <c r="A9" s="64" t="s">
        <v>236</v>
      </c>
      <c r="B9" s="164" t="s">
        <v>1061</v>
      </c>
      <c r="C9" s="164">
        <v>12.7255460588794</v>
      </c>
      <c r="D9" s="164" t="s">
        <v>1061</v>
      </c>
      <c r="E9" s="164" t="s">
        <v>1061</v>
      </c>
      <c r="F9" s="164">
        <v>0.33112582781457001</v>
      </c>
      <c r="G9" s="164">
        <v>3.7267080745341601</v>
      </c>
      <c r="H9" s="164">
        <v>5.0129301770439598</v>
      </c>
      <c r="I9" s="164">
        <v>2.1008403361344499</v>
      </c>
      <c r="J9" s="164" t="s">
        <v>1061</v>
      </c>
      <c r="K9" s="164" t="s">
        <v>1061</v>
      </c>
      <c r="L9" s="164">
        <v>0.16342650914167001</v>
      </c>
      <c r="M9" s="164">
        <v>0.58479532163742998</v>
      </c>
      <c r="N9" s="164" t="s">
        <v>1061</v>
      </c>
      <c r="O9" s="164" t="s">
        <v>1061</v>
      </c>
      <c r="P9" s="164">
        <v>2.0196506550218301</v>
      </c>
      <c r="Q9" s="164" t="s">
        <v>1061</v>
      </c>
      <c r="R9" s="164" t="s">
        <v>1061</v>
      </c>
      <c r="S9" s="164" t="s">
        <v>1061</v>
      </c>
      <c r="T9" s="164">
        <v>4.9428810253552502</v>
      </c>
      <c r="U9" s="164">
        <v>1.4760147601475999</v>
      </c>
      <c r="V9" s="164" t="s">
        <v>1061</v>
      </c>
    </row>
    <row r="10" spans="1:22" ht="14.5">
      <c r="A10" s="64" t="s">
        <v>237</v>
      </c>
      <c r="B10" s="164">
        <v>5.7012542759407099</v>
      </c>
      <c r="C10" s="164">
        <v>12.3456790123457</v>
      </c>
      <c r="D10" s="164">
        <v>3.7453183520599298</v>
      </c>
      <c r="E10" s="164" t="s">
        <v>1061</v>
      </c>
      <c r="F10" s="164">
        <v>1.4569536423841101</v>
      </c>
      <c r="G10" s="164">
        <v>6.2111801242236</v>
      </c>
      <c r="H10" s="164">
        <v>4.0779789138651301</v>
      </c>
      <c r="I10" s="164">
        <v>3.7815126050420198</v>
      </c>
      <c r="J10" s="164" t="s">
        <v>1061</v>
      </c>
      <c r="K10" s="164">
        <v>8.7179487179487207</v>
      </c>
      <c r="L10" s="164">
        <v>1.4742433012154801</v>
      </c>
      <c r="M10" s="164">
        <v>0.70175438596491002</v>
      </c>
      <c r="N10" s="164" t="s">
        <v>1061</v>
      </c>
      <c r="O10" s="164" t="s">
        <v>1061</v>
      </c>
      <c r="P10" s="164">
        <v>5.9770742358078603</v>
      </c>
      <c r="Q10" s="164">
        <v>2.4844720496894399</v>
      </c>
      <c r="R10" s="164">
        <v>0.85959885386820001</v>
      </c>
      <c r="S10" s="164">
        <v>3.4398034398034398</v>
      </c>
      <c r="T10" s="164">
        <v>3.5943159654499901</v>
      </c>
      <c r="U10" s="164" t="s">
        <v>1061</v>
      </c>
      <c r="V10" s="164">
        <v>0.90301607368611003</v>
      </c>
    </row>
    <row r="11" spans="1:22" ht="14.5">
      <c r="A11" s="85" t="s">
        <v>238</v>
      </c>
      <c r="B11" s="164">
        <v>40.022805017103799</v>
      </c>
      <c r="C11" s="164" t="s">
        <v>1061</v>
      </c>
      <c r="D11" s="164">
        <v>2.62172284644195</v>
      </c>
      <c r="E11" s="164">
        <v>0</v>
      </c>
      <c r="F11" s="164" t="s">
        <v>1061</v>
      </c>
      <c r="G11" s="164">
        <v>0</v>
      </c>
      <c r="H11" s="164">
        <v>7.9570320270539993E-2</v>
      </c>
      <c r="I11" s="164">
        <v>0</v>
      </c>
      <c r="J11" s="164" t="s">
        <v>1061</v>
      </c>
      <c r="K11" s="164" t="s">
        <v>1061</v>
      </c>
      <c r="L11" s="164" t="s">
        <v>1061</v>
      </c>
      <c r="M11" s="164" t="s">
        <v>1061</v>
      </c>
      <c r="N11" s="164">
        <v>62.768496420047803</v>
      </c>
      <c r="O11" s="164" t="s">
        <v>1061</v>
      </c>
      <c r="P11" s="164" t="s">
        <v>1061</v>
      </c>
      <c r="Q11" s="164">
        <v>65.424430641821999</v>
      </c>
      <c r="R11" s="164" t="s">
        <v>1061</v>
      </c>
      <c r="S11" s="164">
        <v>0</v>
      </c>
      <c r="T11" s="164">
        <v>8.9161326274730002E-2</v>
      </c>
      <c r="U11" s="164">
        <v>0</v>
      </c>
      <c r="V11" s="164" t="s">
        <v>1061</v>
      </c>
    </row>
    <row r="12" spans="1:22" ht="14.5">
      <c r="A12" s="85" t="s">
        <v>240</v>
      </c>
      <c r="B12" s="164">
        <v>2.2805017103762801</v>
      </c>
      <c r="C12" s="164">
        <v>4.5584045584045603</v>
      </c>
      <c r="D12" s="164">
        <v>2.2471910112359601</v>
      </c>
      <c r="E12" s="164" t="s">
        <v>1061</v>
      </c>
      <c r="F12" s="164">
        <v>0.72847682119205004</v>
      </c>
      <c r="G12" s="164" t="s">
        <v>1061</v>
      </c>
      <c r="H12" s="164">
        <v>1.1736622239904499</v>
      </c>
      <c r="I12" s="164" t="s">
        <v>1061</v>
      </c>
      <c r="J12" s="164" t="s">
        <v>1061</v>
      </c>
      <c r="K12" s="164">
        <v>0</v>
      </c>
      <c r="L12" s="164">
        <v>1.1201525314085301</v>
      </c>
      <c r="M12" s="164">
        <v>0.81871345029239995</v>
      </c>
      <c r="N12" s="164">
        <v>2.0286396181384299</v>
      </c>
      <c r="O12" s="164" t="s">
        <v>1061</v>
      </c>
      <c r="P12" s="164">
        <v>2.37445414847162</v>
      </c>
      <c r="Q12" s="164">
        <v>1.0351966873706</v>
      </c>
      <c r="R12" s="164">
        <v>4.2979942693409701</v>
      </c>
      <c r="S12" s="164" t="s">
        <v>1061</v>
      </c>
      <c r="T12" s="164">
        <v>4.2240178322652602</v>
      </c>
      <c r="U12" s="164" t="s">
        <v>1061</v>
      </c>
      <c r="V12" s="164">
        <v>0.19866353621093999</v>
      </c>
    </row>
    <row r="13" spans="1:22" ht="14.5">
      <c r="A13" s="85" t="s">
        <v>241</v>
      </c>
      <c r="B13" s="164">
        <v>2.73660205245154</v>
      </c>
      <c r="C13" s="164">
        <v>1.0446343779677101</v>
      </c>
      <c r="D13" s="164">
        <v>2.2471910112359601</v>
      </c>
      <c r="E13" s="164" t="s">
        <v>1061</v>
      </c>
      <c r="F13" s="164">
        <v>2.9801324503311299</v>
      </c>
      <c r="G13" s="164">
        <v>4.9689440993788798</v>
      </c>
      <c r="H13" s="164">
        <v>1.6112989854784201</v>
      </c>
      <c r="I13" s="164" t="s">
        <v>1061</v>
      </c>
      <c r="J13" s="164" t="s">
        <v>1061</v>
      </c>
      <c r="K13" s="164">
        <v>5.1282051282051304</v>
      </c>
      <c r="L13" s="164">
        <v>1.78747744373702</v>
      </c>
      <c r="M13" s="164">
        <v>0.58479532163742998</v>
      </c>
      <c r="N13" s="164">
        <v>1.1933174224343699</v>
      </c>
      <c r="O13" s="164">
        <v>1.8181818181818199</v>
      </c>
      <c r="P13" s="164">
        <v>4.8853711790393</v>
      </c>
      <c r="Q13" s="164" t="s">
        <v>1061</v>
      </c>
      <c r="R13" s="164" t="s">
        <v>1061</v>
      </c>
      <c r="S13" s="164">
        <v>8.84520884520885</v>
      </c>
      <c r="T13" s="164">
        <v>1.3875731401504601</v>
      </c>
      <c r="U13" s="164">
        <v>1.4760147601475999</v>
      </c>
      <c r="V13" s="164">
        <v>1.7337908614773301</v>
      </c>
    </row>
    <row r="14" spans="1:22" ht="14.5">
      <c r="A14" s="84" t="s">
        <v>242</v>
      </c>
      <c r="B14" s="164" t="s">
        <v>1061</v>
      </c>
      <c r="C14" s="164">
        <v>0.47483380816713999</v>
      </c>
      <c r="D14" s="164">
        <v>0</v>
      </c>
      <c r="E14" s="164">
        <v>0</v>
      </c>
      <c r="F14" s="164">
        <v>0.52980132450330997</v>
      </c>
      <c r="G14" s="164" t="s">
        <v>1061</v>
      </c>
      <c r="H14" s="164">
        <v>0.39785160135269998</v>
      </c>
      <c r="I14" s="164" t="s">
        <v>1061</v>
      </c>
      <c r="J14" s="164" t="s">
        <v>1061</v>
      </c>
      <c r="K14" s="164">
        <v>8.7179487179487207</v>
      </c>
      <c r="L14" s="164">
        <v>3.064247046406E-2</v>
      </c>
      <c r="M14" s="164">
        <v>0.58479532163742998</v>
      </c>
      <c r="N14" s="164" t="s">
        <v>1061</v>
      </c>
      <c r="O14" s="164" t="s">
        <v>1061</v>
      </c>
      <c r="P14" s="164">
        <v>3.3024017467248901</v>
      </c>
      <c r="Q14" s="164">
        <v>0</v>
      </c>
      <c r="R14" s="164" t="s">
        <v>1061</v>
      </c>
      <c r="S14" s="164" t="s">
        <v>1061</v>
      </c>
      <c r="T14" s="164">
        <v>0.26191139593201002</v>
      </c>
      <c r="U14" s="164">
        <v>0</v>
      </c>
      <c r="V14" s="164" t="s">
        <v>1061</v>
      </c>
    </row>
    <row r="15" spans="1:22" ht="14.5">
      <c r="A15" s="85" t="s">
        <v>243</v>
      </c>
      <c r="B15" s="164">
        <v>8.1527936145952093</v>
      </c>
      <c r="C15" s="164">
        <v>1.51946818613485</v>
      </c>
      <c r="D15" s="164">
        <v>4.8689138576779003</v>
      </c>
      <c r="E15" s="164">
        <v>0</v>
      </c>
      <c r="F15" s="164">
        <v>2.7814569536423801</v>
      </c>
      <c r="G15" s="164">
        <v>2.4844720496894399</v>
      </c>
      <c r="H15" s="164">
        <v>1.25323254426099</v>
      </c>
      <c r="I15" s="164" t="s">
        <v>1061</v>
      </c>
      <c r="J15" s="164" t="s">
        <v>1061</v>
      </c>
      <c r="K15" s="164" t="s">
        <v>1061</v>
      </c>
      <c r="L15" s="164">
        <v>0.26216335841476002</v>
      </c>
      <c r="M15" s="164" t="s">
        <v>1061</v>
      </c>
      <c r="N15" s="164">
        <v>2.8639618138424798</v>
      </c>
      <c r="O15" s="164">
        <v>8</v>
      </c>
      <c r="P15" s="164" t="s">
        <v>1061</v>
      </c>
      <c r="Q15" s="164">
        <v>3.9337474120082798</v>
      </c>
      <c r="R15" s="164">
        <v>1.5759312320916901</v>
      </c>
      <c r="S15" s="164">
        <v>2.9484029484029501</v>
      </c>
      <c r="T15" s="164">
        <v>2.0395653385344099</v>
      </c>
      <c r="U15" s="164">
        <v>2.2140221402214002</v>
      </c>
      <c r="V15" s="164">
        <v>0.23478417915839001</v>
      </c>
    </row>
    <row r="16" spans="1:22" ht="14.5">
      <c r="A16" s="85" t="s">
        <v>244</v>
      </c>
      <c r="B16" s="164">
        <v>0</v>
      </c>
      <c r="C16" s="164">
        <v>0.66476733143400002</v>
      </c>
      <c r="D16" s="164" t="s">
        <v>1061</v>
      </c>
      <c r="E16" s="164">
        <v>0</v>
      </c>
      <c r="F16" s="164">
        <v>0.26490066225165998</v>
      </c>
      <c r="G16" s="164" t="s">
        <v>1061</v>
      </c>
      <c r="H16" s="164">
        <v>0.37795902128505998</v>
      </c>
      <c r="I16" s="164" t="s">
        <v>1061</v>
      </c>
      <c r="J16" s="164" t="s">
        <v>1061</v>
      </c>
      <c r="K16" s="164" t="s">
        <v>1061</v>
      </c>
      <c r="L16" s="164" t="s">
        <v>1061</v>
      </c>
      <c r="M16" s="164">
        <v>0.46783625730994</v>
      </c>
      <c r="N16" s="164" t="s">
        <v>1061</v>
      </c>
      <c r="O16" s="164">
        <v>0</v>
      </c>
      <c r="P16" s="164">
        <v>0.49126637554585001</v>
      </c>
      <c r="Q16" s="164" t="s">
        <v>1061</v>
      </c>
      <c r="R16" s="164" t="s">
        <v>1061</v>
      </c>
      <c r="S16" s="164" t="s">
        <v>1061</v>
      </c>
      <c r="T16" s="164">
        <v>0.43466146558930002</v>
      </c>
      <c r="U16" s="164" t="s">
        <v>1061</v>
      </c>
      <c r="V16" s="164">
        <v>0</v>
      </c>
    </row>
    <row r="17" spans="1:22" ht="14.5">
      <c r="A17" s="85" t="s">
        <v>245</v>
      </c>
      <c r="B17" s="164">
        <v>7.8107183580387698</v>
      </c>
      <c r="C17" s="164">
        <v>0</v>
      </c>
      <c r="D17" s="164" t="s">
        <v>1061</v>
      </c>
      <c r="E17" s="164" t="s">
        <v>1061</v>
      </c>
      <c r="F17" s="164">
        <v>1.7218543046357599</v>
      </c>
      <c r="G17" s="164" t="s">
        <v>1061</v>
      </c>
      <c r="H17" s="164">
        <v>0.15914064054107999</v>
      </c>
      <c r="I17" s="164">
        <v>0</v>
      </c>
      <c r="J17" s="164" t="s">
        <v>1061</v>
      </c>
      <c r="K17" s="164">
        <v>0</v>
      </c>
      <c r="L17" s="164">
        <v>0.63668244186442002</v>
      </c>
      <c r="M17" s="164" t="s">
        <v>1061</v>
      </c>
      <c r="N17" s="164" t="s">
        <v>1061</v>
      </c>
      <c r="O17" s="164" t="s">
        <v>1061</v>
      </c>
      <c r="P17" s="164">
        <v>0.57314410480348998</v>
      </c>
      <c r="Q17" s="164">
        <v>1.24223602484472</v>
      </c>
      <c r="R17" s="164">
        <v>0.85959885386820001</v>
      </c>
      <c r="S17" s="164">
        <v>2.7027027027027</v>
      </c>
      <c r="T17" s="164">
        <v>0.34550013931457002</v>
      </c>
      <c r="U17" s="164">
        <v>0</v>
      </c>
      <c r="V17" s="164">
        <v>0.19866353621093999</v>
      </c>
    </row>
    <row r="18" spans="1:22" ht="14.5">
      <c r="A18" s="85" t="s">
        <v>246</v>
      </c>
      <c r="B18" s="164">
        <v>1.8244013683010301</v>
      </c>
      <c r="C18" s="164">
        <v>0.56980056980057003</v>
      </c>
      <c r="D18" s="164">
        <v>0</v>
      </c>
      <c r="E18" s="164" t="s">
        <v>1061</v>
      </c>
      <c r="F18" s="164" t="s">
        <v>1061</v>
      </c>
      <c r="G18" s="164" t="s">
        <v>1061</v>
      </c>
      <c r="H18" s="164">
        <v>0.41774418142032999</v>
      </c>
      <c r="I18" s="164">
        <v>0</v>
      </c>
      <c r="J18" s="164">
        <v>1.0050251256281399</v>
      </c>
      <c r="K18" s="164">
        <v>0</v>
      </c>
      <c r="L18" s="164">
        <v>0.24173504477204999</v>
      </c>
      <c r="M18" s="164">
        <v>1.28654970760234</v>
      </c>
      <c r="N18" s="164">
        <v>0.71599045346061996</v>
      </c>
      <c r="O18" s="164" t="s">
        <v>1061</v>
      </c>
      <c r="P18" s="164">
        <v>6.0316593886462897</v>
      </c>
      <c r="Q18" s="164" t="s">
        <v>1061</v>
      </c>
      <c r="R18" s="164" t="s">
        <v>1061</v>
      </c>
      <c r="S18" s="164">
        <v>0</v>
      </c>
      <c r="T18" s="164">
        <v>0.41237113402061998</v>
      </c>
      <c r="U18" s="164" t="s">
        <v>1061</v>
      </c>
      <c r="V18" s="164">
        <v>0.30702546505327999</v>
      </c>
    </row>
    <row r="19" spans="1:22" ht="14.5">
      <c r="A19" s="85" t="s">
        <v>247</v>
      </c>
      <c r="B19" s="164">
        <v>0.28506271379704001</v>
      </c>
      <c r="C19" s="164">
        <v>1.0446343779677101</v>
      </c>
      <c r="D19" s="164" t="s">
        <v>1061</v>
      </c>
      <c r="E19" s="164">
        <v>0</v>
      </c>
      <c r="F19" s="164">
        <v>0.99337748344371002</v>
      </c>
      <c r="G19" s="164" t="s">
        <v>1061</v>
      </c>
      <c r="H19" s="164">
        <v>1.1935548040580899</v>
      </c>
      <c r="I19" s="164" t="s">
        <v>1061</v>
      </c>
      <c r="J19" s="164" t="s">
        <v>1061</v>
      </c>
      <c r="K19" s="164">
        <v>0</v>
      </c>
      <c r="L19" s="164">
        <v>0.35409076980694998</v>
      </c>
      <c r="M19" s="164">
        <v>0.93567251461987999</v>
      </c>
      <c r="N19" s="164" t="s">
        <v>1061</v>
      </c>
      <c r="O19" s="164" t="s">
        <v>1061</v>
      </c>
      <c r="P19" s="164">
        <v>2.2379912663755501</v>
      </c>
      <c r="Q19" s="164">
        <v>0</v>
      </c>
      <c r="R19" s="164" t="s">
        <v>1061</v>
      </c>
      <c r="S19" s="164" t="s">
        <v>1061</v>
      </c>
      <c r="T19" s="164">
        <v>2.0785734187795999</v>
      </c>
      <c r="U19" s="164" t="s">
        <v>1061</v>
      </c>
      <c r="V19" s="164">
        <v>7.2241285894889998E-2</v>
      </c>
    </row>
    <row r="20" spans="1:22" ht="14.5">
      <c r="A20" s="85" t="s">
        <v>248</v>
      </c>
      <c r="B20" s="164">
        <v>0.28506271379704001</v>
      </c>
      <c r="C20" s="164" t="s">
        <v>1061</v>
      </c>
      <c r="D20" s="164" t="s">
        <v>1061</v>
      </c>
      <c r="E20" s="164">
        <v>0</v>
      </c>
      <c r="F20" s="164">
        <v>0.59602649006622999</v>
      </c>
      <c r="G20" s="164" t="s">
        <v>1061</v>
      </c>
      <c r="H20" s="164">
        <v>0.27849612094689002</v>
      </c>
      <c r="I20" s="164" t="s">
        <v>1061</v>
      </c>
      <c r="J20" s="164" t="s">
        <v>1061</v>
      </c>
      <c r="K20" s="164">
        <v>0</v>
      </c>
      <c r="L20" s="164">
        <v>0.30301998570018002</v>
      </c>
      <c r="M20" s="164" t="s">
        <v>1061</v>
      </c>
      <c r="N20" s="164" t="s">
        <v>1061</v>
      </c>
      <c r="O20" s="164" t="s">
        <v>1061</v>
      </c>
      <c r="P20" s="164">
        <v>0.16375545851528001</v>
      </c>
      <c r="Q20" s="164" t="s">
        <v>1061</v>
      </c>
      <c r="R20" s="164" t="s">
        <v>1061</v>
      </c>
      <c r="S20" s="164" t="s">
        <v>1061</v>
      </c>
      <c r="T20" s="164">
        <v>0.39008080245193999</v>
      </c>
      <c r="U20" s="164">
        <v>0</v>
      </c>
      <c r="V20" s="164">
        <v>0.57793028715910999</v>
      </c>
    </row>
    <row r="21" spans="1:22" ht="14.5">
      <c r="A21" s="85" t="s">
        <v>249</v>
      </c>
      <c r="B21" s="164" t="s">
        <v>1061</v>
      </c>
      <c r="C21" s="164">
        <v>1.42450142450142</v>
      </c>
      <c r="D21" s="164" t="s">
        <v>1061</v>
      </c>
      <c r="E21" s="164">
        <v>0</v>
      </c>
      <c r="F21" s="164" t="s">
        <v>1061</v>
      </c>
      <c r="G21" s="164" t="s">
        <v>1061</v>
      </c>
      <c r="H21" s="164">
        <v>0.73602546250249001</v>
      </c>
      <c r="I21" s="164" t="s">
        <v>1061</v>
      </c>
      <c r="J21" s="164">
        <v>2.17755443886097</v>
      </c>
      <c r="K21" s="164" t="s">
        <v>1061</v>
      </c>
      <c r="L21" s="164">
        <v>7.490381668993E-2</v>
      </c>
      <c r="M21" s="164">
        <v>1.98830409356725</v>
      </c>
      <c r="N21" s="164" t="s">
        <v>1061</v>
      </c>
      <c r="O21" s="164" t="s">
        <v>1061</v>
      </c>
      <c r="P21" s="164">
        <v>0.87336244541484997</v>
      </c>
      <c r="Q21" s="164">
        <v>0</v>
      </c>
      <c r="R21" s="164" t="s">
        <v>1061</v>
      </c>
      <c r="S21" s="164">
        <v>1.22850122850123</v>
      </c>
      <c r="T21" s="164">
        <v>0.33435497353023003</v>
      </c>
      <c r="U21" s="164" t="s">
        <v>1061</v>
      </c>
      <c r="V21" s="164">
        <v>0.12642225031606</v>
      </c>
    </row>
    <row r="22" spans="1:22" ht="14.5">
      <c r="A22" s="85" t="s">
        <v>250</v>
      </c>
      <c r="B22" s="164">
        <v>0.62713797035347996</v>
      </c>
      <c r="C22" s="164">
        <v>0.56980056980057003</v>
      </c>
      <c r="D22" s="164" t="s">
        <v>1061</v>
      </c>
      <c r="E22" s="164" t="s">
        <v>1061</v>
      </c>
      <c r="F22" s="164">
        <v>1.19205298013245</v>
      </c>
      <c r="G22" s="164" t="s">
        <v>1061</v>
      </c>
      <c r="H22" s="164">
        <v>0.69624030236722001</v>
      </c>
      <c r="I22" s="164">
        <v>0</v>
      </c>
      <c r="J22" s="164" t="s">
        <v>1061</v>
      </c>
      <c r="K22" s="164" t="s">
        <v>1061</v>
      </c>
      <c r="L22" s="164">
        <v>9.8736849273089997E-2</v>
      </c>
      <c r="M22" s="164">
        <v>0.58479532163742998</v>
      </c>
      <c r="N22" s="164" t="s">
        <v>1061</v>
      </c>
      <c r="O22" s="164" t="s">
        <v>1061</v>
      </c>
      <c r="P22" s="164">
        <v>0.46397379912664</v>
      </c>
      <c r="Q22" s="164">
        <v>1.0351966873706</v>
      </c>
      <c r="R22" s="164">
        <v>0.71633237822350004</v>
      </c>
      <c r="S22" s="164" t="s">
        <v>1061</v>
      </c>
      <c r="T22" s="164">
        <v>0.36779047088325001</v>
      </c>
      <c r="U22" s="164" t="s">
        <v>1061</v>
      </c>
      <c r="V22" s="164">
        <v>7.2241285894889998E-2</v>
      </c>
    </row>
    <row r="23" spans="1:22" ht="14.5">
      <c r="A23" s="84" t="s">
        <v>251</v>
      </c>
      <c r="B23" s="164">
        <v>0.22805017103763001</v>
      </c>
      <c r="C23" s="164">
        <v>0.37986704653371001</v>
      </c>
      <c r="D23" s="164">
        <v>0</v>
      </c>
      <c r="E23" s="164" t="s">
        <v>1061</v>
      </c>
      <c r="F23" s="164" t="s">
        <v>1061</v>
      </c>
      <c r="G23" s="164" t="s">
        <v>1061</v>
      </c>
      <c r="H23" s="164">
        <v>0.13924806047343999</v>
      </c>
      <c r="I23" s="164">
        <v>1.6806722689075599</v>
      </c>
      <c r="J23" s="164" t="s">
        <v>1061</v>
      </c>
      <c r="K23" s="164">
        <v>0</v>
      </c>
      <c r="L23" s="164">
        <v>4.4261346225870003E-2</v>
      </c>
      <c r="M23" s="164" t="s">
        <v>1061</v>
      </c>
      <c r="N23" s="164" t="s">
        <v>1061</v>
      </c>
      <c r="O23" s="164">
        <v>0</v>
      </c>
      <c r="P23" s="164">
        <v>0.49126637554585001</v>
      </c>
      <c r="Q23" s="164">
        <v>0</v>
      </c>
      <c r="R23" s="164" t="s">
        <v>1061</v>
      </c>
      <c r="S23" s="164" t="s">
        <v>1061</v>
      </c>
      <c r="T23" s="164">
        <v>0.23962106436333</v>
      </c>
      <c r="U23" s="164" t="s">
        <v>1061</v>
      </c>
      <c r="V23" s="164">
        <v>7.2241285894889998E-2</v>
      </c>
    </row>
    <row r="24" spans="1:22" ht="14.5">
      <c r="A24" s="85" t="s">
        <v>252</v>
      </c>
      <c r="B24" s="164" t="s">
        <v>1061</v>
      </c>
      <c r="C24" s="164">
        <v>0</v>
      </c>
      <c r="D24" s="164" t="s">
        <v>1061</v>
      </c>
      <c r="E24" s="164">
        <v>0</v>
      </c>
      <c r="F24" s="164" t="s">
        <v>1061</v>
      </c>
      <c r="G24" s="164" t="s">
        <v>1061</v>
      </c>
      <c r="H24" s="164">
        <v>0.51720708175850005</v>
      </c>
      <c r="I24" s="164" t="s">
        <v>1061</v>
      </c>
      <c r="J24" s="164">
        <v>2.5125628140703502</v>
      </c>
      <c r="K24" s="164">
        <v>0</v>
      </c>
      <c r="L24" s="164">
        <v>7.490381668993E-2</v>
      </c>
      <c r="M24" s="164">
        <v>3.1578947368421102</v>
      </c>
      <c r="N24" s="164" t="s">
        <v>1061</v>
      </c>
      <c r="O24" s="164" t="s">
        <v>1061</v>
      </c>
      <c r="P24" s="164" t="s">
        <v>1061</v>
      </c>
      <c r="Q24" s="164" t="s">
        <v>1061</v>
      </c>
      <c r="R24" s="164" t="s">
        <v>1061</v>
      </c>
      <c r="S24" s="164">
        <v>0</v>
      </c>
      <c r="T24" s="164">
        <v>0.12259682362775</v>
      </c>
      <c r="U24" s="164">
        <v>0</v>
      </c>
      <c r="V24" s="164">
        <v>0.10836192884232999</v>
      </c>
    </row>
    <row r="25" spans="1:22" ht="14.5">
      <c r="A25" s="85" t="s">
        <v>253</v>
      </c>
      <c r="B25" s="164" t="s">
        <v>1061</v>
      </c>
      <c r="C25" s="164" t="s">
        <v>1061</v>
      </c>
      <c r="D25" s="164" t="s">
        <v>1061</v>
      </c>
      <c r="E25" s="164">
        <v>0</v>
      </c>
      <c r="F25" s="164">
        <v>0.26490066225165998</v>
      </c>
      <c r="G25" s="164" t="s">
        <v>1061</v>
      </c>
      <c r="H25" s="164">
        <v>0.19892580067634999</v>
      </c>
      <c r="I25" s="164" t="s">
        <v>1061</v>
      </c>
      <c r="J25" s="164">
        <v>0.67001675041875997</v>
      </c>
      <c r="K25" s="164">
        <v>0</v>
      </c>
      <c r="L25" s="164">
        <v>0.12256988185624999</v>
      </c>
      <c r="M25" s="164" t="s">
        <v>1061</v>
      </c>
      <c r="N25" s="164">
        <v>1.3126491646778</v>
      </c>
      <c r="O25" s="164">
        <v>0</v>
      </c>
      <c r="P25" s="164">
        <v>0.16375545851528001</v>
      </c>
      <c r="Q25" s="164" t="s">
        <v>1061</v>
      </c>
      <c r="R25" s="164" t="s">
        <v>1061</v>
      </c>
      <c r="S25" s="164" t="s">
        <v>1061</v>
      </c>
      <c r="T25" s="164">
        <v>0.22847589857899001</v>
      </c>
      <c r="U25" s="164" t="s">
        <v>1061</v>
      </c>
      <c r="V25" s="164">
        <v>0.30702546505327999</v>
      </c>
    </row>
    <row r="26" spans="1:22" ht="14.5">
      <c r="A26" s="85" t="s">
        <v>254</v>
      </c>
      <c r="B26" s="164">
        <v>4.6180159635119704</v>
      </c>
      <c r="C26" s="164" t="s">
        <v>1061</v>
      </c>
      <c r="D26" s="164" t="s">
        <v>1061</v>
      </c>
      <c r="E26" s="164" t="s">
        <v>1061</v>
      </c>
      <c r="F26" s="164">
        <v>1.3907284768211901</v>
      </c>
      <c r="G26" s="164" t="s">
        <v>1061</v>
      </c>
      <c r="H26" s="164" t="s">
        <v>1061</v>
      </c>
      <c r="I26" s="164">
        <v>0</v>
      </c>
      <c r="J26" s="164">
        <v>0</v>
      </c>
      <c r="K26" s="164" t="s">
        <v>1061</v>
      </c>
      <c r="L26" s="164" t="s">
        <v>1061</v>
      </c>
      <c r="M26" s="164" t="s">
        <v>1061</v>
      </c>
      <c r="N26" s="164" t="s">
        <v>1061</v>
      </c>
      <c r="O26" s="164">
        <v>0</v>
      </c>
      <c r="P26" s="164">
        <v>0</v>
      </c>
      <c r="Q26" s="164">
        <v>1.4492753623188399</v>
      </c>
      <c r="R26" s="164">
        <v>0</v>
      </c>
      <c r="S26" s="164" t="s">
        <v>1061</v>
      </c>
      <c r="T26" s="164">
        <v>5.0153246029530002E-2</v>
      </c>
      <c r="U26" s="164" t="s">
        <v>1061</v>
      </c>
      <c r="V26" s="164" t="s">
        <v>1061</v>
      </c>
    </row>
    <row r="27" spans="1:22" ht="14.5">
      <c r="A27" s="85" t="s">
        <v>255</v>
      </c>
      <c r="B27" s="164">
        <v>5.47320410490308</v>
      </c>
      <c r="C27" s="164">
        <v>7.7872744539411203</v>
      </c>
      <c r="D27" s="164">
        <v>5.9925093632958797</v>
      </c>
      <c r="E27" s="164">
        <v>12.8205128205128</v>
      </c>
      <c r="F27" s="164">
        <v>7.2847682119205297</v>
      </c>
      <c r="G27" s="164">
        <v>11.8012422360248</v>
      </c>
      <c r="H27" s="164">
        <v>8.3548836284066095</v>
      </c>
      <c r="I27" s="164" t="s">
        <v>1061</v>
      </c>
      <c r="J27" s="164">
        <v>10.2177554438861</v>
      </c>
      <c r="K27" s="164">
        <v>8.7179487179487207</v>
      </c>
      <c r="L27" s="164">
        <v>1.2222940996220799</v>
      </c>
      <c r="M27" s="164">
        <v>15.5555555555556</v>
      </c>
      <c r="N27" s="164">
        <v>4.1766109785202898</v>
      </c>
      <c r="O27" s="164">
        <v>30.181818181818201</v>
      </c>
      <c r="P27" s="164">
        <v>3.4934497816593901</v>
      </c>
      <c r="Q27" s="164">
        <v>7.8674948240165703</v>
      </c>
      <c r="R27" s="164">
        <v>2.4355300859598898</v>
      </c>
      <c r="S27" s="164">
        <v>9.0909090909090899</v>
      </c>
      <c r="T27" s="164">
        <v>4.4023404848147099</v>
      </c>
      <c r="U27" s="164">
        <v>6.6420664206642099</v>
      </c>
      <c r="V27" s="164">
        <v>2.2936608271627201</v>
      </c>
    </row>
    <row r="28" spans="1:22" ht="14.5">
      <c r="A28" s="85" t="s">
        <v>256</v>
      </c>
      <c r="B28" s="164">
        <v>12.5427594070696</v>
      </c>
      <c r="C28" s="164">
        <v>6.0778727445394098</v>
      </c>
      <c r="D28" s="164">
        <v>7.11610486891386</v>
      </c>
      <c r="E28" s="164">
        <v>10.2564102564103</v>
      </c>
      <c r="F28" s="164">
        <v>8.8079470198675498</v>
      </c>
      <c r="G28" s="164">
        <v>4.9689440993788798</v>
      </c>
      <c r="H28" s="164">
        <v>10.1054306743585</v>
      </c>
      <c r="I28" s="164" t="s">
        <v>1061</v>
      </c>
      <c r="J28" s="164">
        <v>17.085427135678401</v>
      </c>
      <c r="K28" s="164">
        <v>7.1794871794871797</v>
      </c>
      <c r="L28" s="164">
        <v>21.2488509073576</v>
      </c>
      <c r="M28" s="164">
        <v>7.2514619883040998</v>
      </c>
      <c r="N28" s="164">
        <v>11.4558472553699</v>
      </c>
      <c r="O28" s="164">
        <v>8.3636363636363704</v>
      </c>
      <c r="P28" s="164">
        <v>8.0240174672489104</v>
      </c>
      <c r="Q28" s="164">
        <v>8.6956521739130501</v>
      </c>
      <c r="R28" s="164">
        <v>6.7335243553008599</v>
      </c>
      <c r="S28" s="164">
        <v>10.565110565110601</v>
      </c>
      <c r="T28" s="164">
        <v>7.1217609361939296</v>
      </c>
      <c r="U28" s="164">
        <v>10.3321033210332</v>
      </c>
      <c r="V28" s="164">
        <v>33.790861477334303</v>
      </c>
    </row>
    <row r="29" spans="1:22" ht="14.5">
      <c r="A29" s="85" t="s">
        <v>210</v>
      </c>
      <c r="B29" s="162">
        <v>100</v>
      </c>
      <c r="C29" s="162">
        <v>100</v>
      </c>
      <c r="D29" s="162">
        <v>100</v>
      </c>
      <c r="E29" s="162">
        <v>100</v>
      </c>
      <c r="F29" s="162">
        <v>100</v>
      </c>
      <c r="G29" s="162">
        <v>100</v>
      </c>
      <c r="H29" s="163">
        <v>100</v>
      </c>
      <c r="I29" s="163">
        <v>100</v>
      </c>
      <c r="J29" s="163">
        <v>100</v>
      </c>
      <c r="K29" s="163">
        <v>100</v>
      </c>
      <c r="L29" s="163">
        <v>100</v>
      </c>
      <c r="M29" s="163">
        <v>100</v>
      </c>
      <c r="N29" s="163">
        <v>100</v>
      </c>
      <c r="O29" s="163">
        <v>100</v>
      </c>
      <c r="P29" s="163">
        <v>100</v>
      </c>
      <c r="Q29" s="163">
        <v>100</v>
      </c>
      <c r="R29" s="163">
        <v>100</v>
      </c>
      <c r="S29" s="163">
        <v>100</v>
      </c>
      <c r="T29" s="163">
        <v>100</v>
      </c>
      <c r="U29" s="163">
        <v>100</v>
      </c>
      <c r="V29" s="163">
        <v>100</v>
      </c>
    </row>
    <row r="30" spans="1:22" ht="29">
      <c r="A30" s="99" t="s">
        <v>348</v>
      </c>
      <c r="B30" s="165">
        <v>1754</v>
      </c>
      <c r="C30" s="165">
        <v>1053</v>
      </c>
      <c r="D30" s="165">
        <v>267</v>
      </c>
      <c r="E30" s="165">
        <v>39</v>
      </c>
      <c r="F30" s="162">
        <v>1510</v>
      </c>
      <c r="G30" s="162">
        <v>161</v>
      </c>
      <c r="H30" s="163">
        <v>5027</v>
      </c>
      <c r="I30" s="163">
        <v>238</v>
      </c>
      <c r="J30" s="163">
        <v>597</v>
      </c>
      <c r="K30" s="163">
        <v>195</v>
      </c>
      <c r="L30" s="163">
        <v>29371</v>
      </c>
      <c r="M30" s="163">
        <v>855</v>
      </c>
      <c r="N30" s="163">
        <v>838</v>
      </c>
      <c r="O30" s="163">
        <v>275</v>
      </c>
      <c r="P30" s="163">
        <v>3664</v>
      </c>
      <c r="Q30" s="163">
        <v>483</v>
      </c>
      <c r="R30" s="163">
        <v>698</v>
      </c>
      <c r="S30" s="163">
        <v>407</v>
      </c>
      <c r="T30" s="163">
        <v>17945</v>
      </c>
      <c r="U30" s="163">
        <v>271</v>
      </c>
      <c r="V30" s="163">
        <v>5537</v>
      </c>
    </row>
    <row r="31" spans="1:22">
      <c r="A31" s="74" t="s">
        <v>44</v>
      </c>
      <c r="B31" s="166"/>
      <c r="C31" s="166"/>
      <c r="D31" s="166"/>
      <c r="E31" s="166"/>
      <c r="F31" s="166"/>
      <c r="G31" s="166"/>
      <c r="H31" s="166"/>
      <c r="I31" s="166"/>
      <c r="J31" s="166"/>
      <c r="K31" s="166"/>
      <c r="L31" s="166"/>
      <c r="M31" s="166"/>
      <c r="N31" s="166"/>
      <c r="O31" s="166"/>
      <c r="P31" s="166"/>
      <c r="Q31" s="166"/>
      <c r="R31" s="166"/>
      <c r="S31" s="166"/>
      <c r="T31" s="166"/>
      <c r="U31" s="166"/>
      <c r="V31" s="166"/>
    </row>
    <row r="32" spans="1:22">
      <c r="A32" s="74" t="s">
        <v>260</v>
      </c>
    </row>
    <row r="33" spans="1:1">
      <c r="A33" s="74" t="s">
        <v>76</v>
      </c>
    </row>
    <row r="34" spans="1:1">
      <c r="A34" s="74" t="s">
        <v>73</v>
      </c>
    </row>
    <row r="35" spans="1:1">
      <c r="A35" s="74" t="s">
        <v>77</v>
      </c>
    </row>
    <row r="36" spans="1:1">
      <c r="A36" s="74" t="s">
        <v>74</v>
      </c>
    </row>
    <row r="37" spans="1:1">
      <c r="A37" s="74" t="s">
        <v>261</v>
      </c>
    </row>
    <row r="38" spans="1:1">
      <c r="A38" s="74" t="s">
        <v>275</v>
      </c>
    </row>
  </sheetData>
  <pageMargins left="0.7" right="0.7" top="0.75" bottom="0.75" header="0.3" footer="0.3"/>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AC788-436F-42E9-92E8-80AD9864E9C6}">
  <dimension ref="A1:H26"/>
  <sheetViews>
    <sheetView zoomScaleNormal="100" workbookViewId="0"/>
  </sheetViews>
  <sheetFormatPr defaultColWidth="9.296875" defaultRowHeight="13.5"/>
  <cols>
    <col min="1" max="1" width="48.796875" style="25" customWidth="1"/>
    <col min="2" max="2" width="13.296875" style="25" customWidth="1"/>
    <col min="3" max="3" width="39.19921875" style="25" bestFit="1" customWidth="1"/>
    <col min="4" max="6" width="13.296875" style="25" customWidth="1"/>
    <col min="7" max="7" width="26.69921875" style="25" bestFit="1" customWidth="1"/>
    <col min="8" max="8" width="13.296875" style="25" customWidth="1"/>
    <col min="9" max="16384" width="9.296875" style="25"/>
  </cols>
  <sheetData>
    <row r="1" spans="1:8">
      <c r="A1" s="71" t="s">
        <v>1053</v>
      </c>
    </row>
    <row r="2" spans="1:8" ht="17.25" customHeight="1">
      <c r="A2" s="62" t="s">
        <v>295</v>
      </c>
      <c r="B2" s="62"/>
      <c r="C2" s="62"/>
      <c r="D2" s="62"/>
      <c r="E2" s="62"/>
      <c r="F2" s="62"/>
      <c r="G2" s="62"/>
      <c r="H2" s="62"/>
    </row>
    <row r="3" spans="1:8" ht="17.25" customHeight="1">
      <c r="A3" s="60" t="s">
        <v>296</v>
      </c>
      <c r="B3" s="61"/>
      <c r="C3" s="61"/>
      <c r="D3" s="61"/>
      <c r="E3" s="61"/>
      <c r="F3" s="61"/>
      <c r="G3" s="61"/>
      <c r="H3" s="61"/>
    </row>
    <row r="4" spans="1:8" ht="15">
      <c r="A4" s="32" t="s">
        <v>28</v>
      </c>
      <c r="B4" s="32" t="s">
        <v>282</v>
      </c>
      <c r="C4" s="79" t="s">
        <v>288</v>
      </c>
      <c r="D4" s="1" t="s">
        <v>222</v>
      </c>
      <c r="E4" s="1" t="s">
        <v>230</v>
      </c>
      <c r="F4" s="1" t="s">
        <v>218</v>
      </c>
      <c r="G4" s="1" t="s">
        <v>283</v>
      </c>
      <c r="H4" s="1" t="s">
        <v>284</v>
      </c>
    </row>
    <row r="5" spans="1:8" ht="14.5">
      <c r="A5" s="64" t="s">
        <v>233</v>
      </c>
      <c r="B5" s="27">
        <v>4315</v>
      </c>
      <c r="C5" s="27">
        <v>1765</v>
      </c>
      <c r="D5" s="27">
        <v>223</v>
      </c>
      <c r="E5" s="27">
        <v>311</v>
      </c>
      <c r="F5" s="27">
        <v>112</v>
      </c>
      <c r="G5" s="27">
        <v>72</v>
      </c>
      <c r="H5" s="27">
        <v>75</v>
      </c>
    </row>
    <row r="6" spans="1:8" ht="14.5">
      <c r="A6" s="77" t="s">
        <v>259</v>
      </c>
      <c r="B6" s="92" t="s">
        <v>282</v>
      </c>
      <c r="C6" s="92" t="s">
        <v>288</v>
      </c>
      <c r="D6" s="92" t="s">
        <v>222</v>
      </c>
      <c r="E6" s="92" t="s">
        <v>230</v>
      </c>
      <c r="F6" s="92" t="s">
        <v>218</v>
      </c>
      <c r="G6" s="92" t="s">
        <v>283</v>
      </c>
      <c r="H6" s="92" t="s">
        <v>284</v>
      </c>
    </row>
    <row r="7" spans="1:8" ht="14.5">
      <c r="A7" s="27" t="s">
        <v>234</v>
      </c>
      <c r="B7" s="27">
        <v>3021</v>
      </c>
      <c r="C7" s="27">
        <v>1307</v>
      </c>
      <c r="D7" s="167">
        <v>191</v>
      </c>
      <c r="E7" s="167">
        <v>246</v>
      </c>
      <c r="F7" s="167">
        <v>98</v>
      </c>
      <c r="G7" s="167">
        <v>60</v>
      </c>
      <c r="H7" s="167">
        <v>63</v>
      </c>
    </row>
    <row r="8" spans="1:8" ht="14.5">
      <c r="A8" s="64" t="s">
        <v>235</v>
      </c>
      <c r="B8" s="27">
        <v>227</v>
      </c>
      <c r="C8" s="27">
        <v>20</v>
      </c>
      <c r="D8" s="167">
        <v>0</v>
      </c>
      <c r="E8" s="167">
        <v>6</v>
      </c>
      <c r="F8" s="167">
        <v>5</v>
      </c>
      <c r="G8" s="167" t="s">
        <v>1061</v>
      </c>
      <c r="H8" s="167" t="s">
        <v>1061</v>
      </c>
    </row>
    <row r="9" spans="1:8" ht="14.5">
      <c r="A9" s="64" t="s">
        <v>246</v>
      </c>
      <c r="B9" s="27">
        <v>192</v>
      </c>
      <c r="C9" s="27">
        <v>101</v>
      </c>
      <c r="D9" s="167" t="s">
        <v>1061</v>
      </c>
      <c r="E9" s="167">
        <v>7</v>
      </c>
      <c r="F9" s="167" t="s">
        <v>1061</v>
      </c>
      <c r="G9" s="167">
        <v>0</v>
      </c>
      <c r="H9" s="167" t="s">
        <v>1061</v>
      </c>
    </row>
    <row r="10" spans="1:8" ht="14.5">
      <c r="A10" s="64" t="s">
        <v>241</v>
      </c>
      <c r="B10" s="27">
        <v>166</v>
      </c>
      <c r="C10" s="27">
        <v>108</v>
      </c>
      <c r="D10" s="167">
        <v>4</v>
      </c>
      <c r="E10" s="167">
        <v>6</v>
      </c>
      <c r="F10" s="167" t="s">
        <v>1061</v>
      </c>
      <c r="G10" s="167" t="s">
        <v>1061</v>
      </c>
      <c r="H10" s="167" t="s">
        <v>1061</v>
      </c>
    </row>
    <row r="11" spans="1:8" ht="14.5">
      <c r="A11" s="64" t="s">
        <v>237</v>
      </c>
      <c r="B11" s="27">
        <v>149</v>
      </c>
      <c r="C11" s="27">
        <v>51</v>
      </c>
      <c r="D11" s="167">
        <v>8</v>
      </c>
      <c r="E11" s="167">
        <v>6</v>
      </c>
      <c r="F11" s="167" t="s">
        <v>1061</v>
      </c>
      <c r="G11" s="167" t="s">
        <v>1061</v>
      </c>
      <c r="H11" s="167" t="s">
        <v>1061</v>
      </c>
    </row>
    <row r="12" spans="1:8" ht="29">
      <c r="A12" s="139" t="s">
        <v>285</v>
      </c>
      <c r="B12" s="27">
        <v>90</v>
      </c>
      <c r="C12" s="27">
        <v>9</v>
      </c>
      <c r="D12" s="167" t="s">
        <v>1061</v>
      </c>
      <c r="E12" s="167">
        <v>9</v>
      </c>
      <c r="F12" s="167" t="s">
        <v>1061</v>
      </c>
      <c r="G12" s="167" t="s">
        <v>1061</v>
      </c>
      <c r="H12" s="167">
        <v>0</v>
      </c>
    </row>
    <row r="13" spans="1:8" ht="14.5">
      <c r="A13" s="64" t="s">
        <v>286</v>
      </c>
      <c r="B13" s="27">
        <v>81</v>
      </c>
      <c r="C13" s="27">
        <v>24</v>
      </c>
      <c r="D13" s="167">
        <v>0</v>
      </c>
      <c r="E13" s="167">
        <v>6</v>
      </c>
      <c r="F13" s="167">
        <v>0</v>
      </c>
      <c r="G13" s="167">
        <v>0</v>
      </c>
      <c r="H13" s="167" t="s">
        <v>1061</v>
      </c>
    </row>
    <row r="14" spans="1:8" ht="14.5">
      <c r="A14" s="27" t="s">
        <v>287</v>
      </c>
      <c r="B14" s="27">
        <v>80</v>
      </c>
      <c r="C14" s="27">
        <v>25</v>
      </c>
      <c r="D14" s="167" t="s">
        <v>1061</v>
      </c>
      <c r="E14" s="167">
        <v>8</v>
      </c>
      <c r="F14" s="167" t="s">
        <v>1061</v>
      </c>
      <c r="G14" s="167" t="s">
        <v>1061</v>
      </c>
      <c r="H14" s="167">
        <v>0</v>
      </c>
    </row>
    <row r="15" spans="1:8" ht="14.5">
      <c r="A15" s="27" t="s">
        <v>242</v>
      </c>
      <c r="B15" s="27">
        <v>29</v>
      </c>
      <c r="C15" s="27">
        <v>12</v>
      </c>
      <c r="D15" s="167">
        <v>0</v>
      </c>
      <c r="E15" s="167">
        <v>0</v>
      </c>
      <c r="F15" s="167">
        <v>0</v>
      </c>
      <c r="G15" s="167" t="s">
        <v>1061</v>
      </c>
      <c r="H15" s="167">
        <v>0</v>
      </c>
    </row>
    <row r="16" spans="1:8" ht="14.5">
      <c r="A16" s="27" t="s">
        <v>255</v>
      </c>
      <c r="B16" s="27">
        <v>280</v>
      </c>
      <c r="C16" s="27">
        <v>108</v>
      </c>
      <c r="D16" s="167">
        <v>17</v>
      </c>
      <c r="E16" s="167">
        <v>17</v>
      </c>
      <c r="F16" s="167">
        <v>0</v>
      </c>
      <c r="G16" s="167">
        <v>5</v>
      </c>
      <c r="H16" s="167">
        <v>5</v>
      </c>
    </row>
    <row r="17" spans="1:8" ht="14.5">
      <c r="A17" s="54" t="s">
        <v>256</v>
      </c>
      <c r="B17" s="54">
        <v>250</v>
      </c>
      <c r="C17" s="27">
        <v>122</v>
      </c>
      <c r="D17" s="167">
        <v>38</v>
      </c>
      <c r="E17" s="167">
        <v>12</v>
      </c>
      <c r="F17" s="167">
        <v>0</v>
      </c>
      <c r="G17" s="167" t="s">
        <v>1061</v>
      </c>
      <c r="H17" s="167" t="s">
        <v>1061</v>
      </c>
    </row>
    <row r="18" spans="1:8" ht="14.5">
      <c r="A18" s="54" t="s">
        <v>257</v>
      </c>
      <c r="B18" s="54">
        <v>3133</v>
      </c>
      <c r="C18" s="27">
        <v>1548</v>
      </c>
      <c r="D18" s="167">
        <v>317</v>
      </c>
      <c r="E18" s="167">
        <v>170</v>
      </c>
      <c r="F18" s="167" t="s">
        <v>1061</v>
      </c>
      <c r="G18" s="167">
        <v>26</v>
      </c>
      <c r="H18" s="167">
        <v>29</v>
      </c>
    </row>
    <row r="19" spans="1:8" ht="14.5">
      <c r="A19" s="77" t="s">
        <v>258</v>
      </c>
      <c r="B19" s="54">
        <v>19</v>
      </c>
      <c r="C19" s="27">
        <v>8</v>
      </c>
      <c r="D19" s="54">
        <v>1</v>
      </c>
      <c r="E19" s="54">
        <v>1</v>
      </c>
      <c r="F19" s="167">
        <v>0</v>
      </c>
      <c r="G19" s="167">
        <v>0</v>
      </c>
      <c r="H19" s="167">
        <v>0</v>
      </c>
    </row>
    <row r="20" spans="1:8" ht="14.5">
      <c r="A20" s="54" t="s">
        <v>210</v>
      </c>
      <c r="B20" s="54">
        <v>7717</v>
      </c>
      <c r="C20" s="54">
        <v>3443</v>
      </c>
      <c r="D20" s="54">
        <v>579</v>
      </c>
      <c r="E20" s="54">
        <v>494</v>
      </c>
      <c r="F20" s="54">
        <v>113</v>
      </c>
      <c r="G20" s="54">
        <v>100</v>
      </c>
      <c r="H20" s="54">
        <v>105</v>
      </c>
    </row>
    <row r="21" spans="1:8">
      <c r="A21" s="33" t="s">
        <v>289</v>
      </c>
    </row>
    <row r="22" spans="1:8">
      <c r="A22" s="33" t="s">
        <v>290</v>
      </c>
    </row>
    <row r="23" spans="1:8">
      <c r="A23" s="33" t="s">
        <v>291</v>
      </c>
    </row>
    <row r="24" spans="1:8">
      <c r="A24" s="33" t="s">
        <v>292</v>
      </c>
    </row>
    <row r="25" spans="1:8">
      <c r="A25" s="33" t="s">
        <v>261</v>
      </c>
    </row>
    <row r="26" spans="1:8">
      <c r="A26" s="33" t="s">
        <v>74</v>
      </c>
      <c r="E26" s="166"/>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33"/>
  <sheetViews>
    <sheetView zoomScaleNormal="100" workbookViewId="0"/>
  </sheetViews>
  <sheetFormatPr defaultColWidth="9.296875" defaultRowHeight="13.5" customHeight="1"/>
  <cols>
    <col min="1" max="1" width="29.5" style="3" customWidth="1"/>
    <col min="2" max="2" width="168.796875" style="3" bestFit="1" customWidth="1"/>
    <col min="3" max="3" width="56.69921875" style="3" customWidth="1"/>
    <col min="4" max="4" width="20.5" style="3" bestFit="1" customWidth="1"/>
    <col min="5" max="16" width="8.19921875" style="3" customWidth="1"/>
    <col min="17" max="16384" width="9.296875" style="3"/>
  </cols>
  <sheetData>
    <row r="1" spans="1:18" ht="46.9" customHeight="1">
      <c r="A1" s="57" t="s">
        <v>1081</v>
      </c>
    </row>
    <row r="2" spans="1:18" ht="17.25" customHeight="1">
      <c r="A2" s="56" t="s">
        <v>374</v>
      </c>
      <c r="B2" s="29"/>
      <c r="C2" s="56" t="s">
        <v>379</v>
      </c>
      <c r="D2" s="7"/>
      <c r="E2" s="7"/>
      <c r="F2" s="7"/>
      <c r="G2" s="7"/>
      <c r="H2" s="7"/>
      <c r="I2" s="7"/>
      <c r="J2" s="7"/>
      <c r="K2" s="7"/>
    </row>
    <row r="3" spans="1:18" ht="17.25" customHeight="1">
      <c r="A3" s="32" t="s">
        <v>4</v>
      </c>
      <c r="B3" s="39" t="s">
        <v>377</v>
      </c>
      <c r="C3" s="31" t="s">
        <v>378</v>
      </c>
      <c r="D3" s="7"/>
      <c r="E3" s="7"/>
      <c r="F3" s="7"/>
      <c r="G3" s="7"/>
      <c r="H3" s="7"/>
      <c r="I3" s="7"/>
      <c r="J3" s="7"/>
      <c r="K3" s="7"/>
    </row>
    <row r="4" spans="1:18" ht="17.25" customHeight="1">
      <c r="A4" s="39" t="s">
        <v>8</v>
      </c>
      <c r="B4" s="30"/>
      <c r="C4" s="30"/>
      <c r="D4" s="7"/>
      <c r="E4" s="7"/>
      <c r="F4" s="8"/>
      <c r="G4" s="7"/>
      <c r="H4" s="7"/>
      <c r="I4" s="7"/>
      <c r="J4" s="7"/>
      <c r="K4" s="7"/>
    </row>
    <row r="5" spans="1:18" ht="15">
      <c r="A5" s="40" t="s">
        <v>9</v>
      </c>
      <c r="B5" s="30"/>
      <c r="C5" s="30"/>
      <c r="D5" s="10"/>
      <c r="E5" s="11"/>
      <c r="F5" s="11"/>
      <c r="G5" s="11"/>
      <c r="H5" s="11"/>
      <c r="I5" s="11"/>
      <c r="J5" s="7"/>
      <c r="K5" s="7"/>
    </row>
    <row r="6" spans="1:18" ht="15">
      <c r="A6" s="40" t="s">
        <v>18</v>
      </c>
      <c r="B6" s="30"/>
      <c r="C6" s="30"/>
      <c r="D6" s="10"/>
      <c r="E6" s="11"/>
      <c r="F6" s="11"/>
      <c r="G6" s="13"/>
      <c r="H6" s="11"/>
      <c r="I6" s="11"/>
      <c r="J6" s="7"/>
      <c r="K6" s="7"/>
      <c r="L6" s="7"/>
      <c r="M6" s="7"/>
      <c r="N6" s="7"/>
      <c r="O6" s="7"/>
      <c r="P6" s="7"/>
      <c r="Q6" s="7"/>
      <c r="R6" s="7"/>
    </row>
    <row r="7" spans="1:18" ht="15">
      <c r="A7" s="40" t="s">
        <v>19</v>
      </c>
      <c r="B7" s="30"/>
      <c r="C7" s="30"/>
      <c r="D7" s="10"/>
      <c r="E7" s="11"/>
      <c r="F7" s="11"/>
      <c r="G7" s="13"/>
      <c r="H7" s="11"/>
      <c r="I7" s="11"/>
      <c r="J7" s="7"/>
      <c r="K7" s="7"/>
      <c r="L7" s="7"/>
      <c r="M7" s="7"/>
      <c r="N7" s="7"/>
      <c r="O7" s="7"/>
      <c r="P7" s="7"/>
      <c r="Q7" s="7"/>
      <c r="R7" s="7"/>
    </row>
    <row r="8" spans="1:18" ht="15">
      <c r="A8" s="40" t="s">
        <v>10</v>
      </c>
      <c r="B8" s="30"/>
      <c r="C8" s="30"/>
      <c r="D8" s="14"/>
      <c r="E8" s="14"/>
      <c r="F8" s="16"/>
      <c r="G8" s="17"/>
      <c r="H8" s="17"/>
      <c r="I8" s="17"/>
      <c r="J8" s="7"/>
      <c r="K8" s="7"/>
      <c r="L8" s="7"/>
      <c r="M8" s="7"/>
      <c r="N8" s="7"/>
      <c r="O8" s="7"/>
      <c r="P8" s="7"/>
      <c r="Q8" s="7"/>
      <c r="R8" s="7"/>
    </row>
    <row r="9" spans="1:18" ht="15">
      <c r="A9" s="40" t="s">
        <v>380</v>
      </c>
      <c r="B9" s="63" t="s">
        <v>676</v>
      </c>
      <c r="C9" s="64" t="s">
        <v>677</v>
      </c>
      <c r="D9" s="14"/>
      <c r="E9" s="14"/>
      <c r="F9" s="16"/>
      <c r="G9" s="17"/>
      <c r="H9" s="17"/>
      <c r="I9" s="17"/>
      <c r="J9" s="7"/>
      <c r="K9" s="7"/>
      <c r="L9" s="7"/>
      <c r="M9" s="7"/>
      <c r="N9" s="7"/>
      <c r="O9" s="7"/>
      <c r="P9" s="7"/>
      <c r="Q9" s="7"/>
      <c r="R9" s="7"/>
    </row>
    <row r="10" spans="1:18" ht="13.5" customHeight="1">
      <c r="A10" s="102" t="s">
        <v>381</v>
      </c>
      <c r="B10" s="63" t="s">
        <v>107</v>
      </c>
      <c r="C10" s="64" t="s">
        <v>673</v>
      </c>
      <c r="E10" s="7"/>
      <c r="F10" s="7"/>
      <c r="H10" s="11"/>
      <c r="I10" s="11"/>
      <c r="J10" s="7"/>
      <c r="K10" s="7"/>
      <c r="L10" s="11"/>
      <c r="M10" s="11"/>
      <c r="N10" s="11"/>
      <c r="O10" s="11"/>
      <c r="P10" s="7"/>
      <c r="Q10" s="7"/>
      <c r="R10" s="7"/>
    </row>
    <row r="11" spans="1:18" ht="13.5" customHeight="1">
      <c r="A11" s="102" t="s">
        <v>382</v>
      </c>
      <c r="B11" s="63" t="s">
        <v>678</v>
      </c>
      <c r="C11" s="64" t="s">
        <v>679</v>
      </c>
      <c r="E11" s="11"/>
      <c r="F11" s="11"/>
      <c r="G11" s="11"/>
      <c r="H11" s="11"/>
      <c r="I11" s="11"/>
      <c r="J11" s="7"/>
      <c r="K11" s="11"/>
      <c r="L11" s="11"/>
      <c r="M11" s="11"/>
      <c r="N11" s="11"/>
      <c r="O11" s="11"/>
      <c r="P11" s="7"/>
      <c r="Q11" s="7"/>
      <c r="R11" s="7"/>
    </row>
    <row r="12" spans="1:18" ht="13.5" customHeight="1">
      <c r="A12" s="102" t="s">
        <v>383</v>
      </c>
      <c r="B12" s="63" t="s">
        <v>680</v>
      </c>
      <c r="C12" s="64" t="s">
        <v>681</v>
      </c>
      <c r="E12" s="11"/>
      <c r="F12" s="11"/>
      <c r="G12" s="11"/>
      <c r="H12" s="11"/>
      <c r="I12" s="11"/>
      <c r="J12" s="7"/>
      <c r="K12" s="11"/>
      <c r="L12" s="11"/>
      <c r="M12" s="11"/>
      <c r="N12" s="11"/>
      <c r="O12" s="11"/>
      <c r="P12" s="7"/>
      <c r="Q12" s="7"/>
      <c r="R12" s="7"/>
    </row>
    <row r="13" spans="1:18" ht="15">
      <c r="A13" s="103" t="s">
        <v>384</v>
      </c>
      <c r="B13" s="63" t="s">
        <v>682</v>
      </c>
      <c r="C13" s="64" t="s">
        <v>683</v>
      </c>
      <c r="E13" s="11"/>
      <c r="F13" s="11"/>
      <c r="G13" s="11"/>
      <c r="H13" s="11"/>
      <c r="I13" s="11"/>
      <c r="J13" s="7"/>
      <c r="K13" s="11"/>
      <c r="L13" s="7"/>
      <c r="M13" s="7"/>
      <c r="N13" s="7"/>
      <c r="O13" s="7"/>
      <c r="P13" s="7"/>
      <c r="Q13" s="7"/>
      <c r="R13" s="7"/>
    </row>
    <row r="14" spans="1:18" ht="13.5" customHeight="1">
      <c r="A14" s="102" t="s">
        <v>385</v>
      </c>
      <c r="B14" s="63" t="s">
        <v>1076</v>
      </c>
      <c r="C14" s="64" t="s">
        <v>684</v>
      </c>
      <c r="E14" s="7"/>
      <c r="F14" s="7"/>
      <c r="H14" s="11"/>
      <c r="I14" s="11"/>
      <c r="J14" s="7"/>
      <c r="K14" s="7"/>
      <c r="L14" s="7"/>
      <c r="M14" s="7"/>
      <c r="N14" s="7"/>
      <c r="O14" s="7"/>
      <c r="P14" s="7"/>
      <c r="Q14" s="7"/>
      <c r="R14" s="7"/>
    </row>
    <row r="15" spans="1:18" ht="13.5" customHeight="1">
      <c r="A15" s="102" t="s">
        <v>386</v>
      </c>
      <c r="B15" s="63" t="s">
        <v>674</v>
      </c>
      <c r="C15" s="64" t="s">
        <v>675</v>
      </c>
      <c r="E15" s="11"/>
      <c r="F15" s="11"/>
      <c r="G15" s="11"/>
      <c r="H15" s="11"/>
      <c r="I15" s="11"/>
      <c r="J15" s="7"/>
      <c r="K15" s="7"/>
    </row>
    <row r="16" spans="1:18" ht="13.5" customHeight="1">
      <c r="A16" s="102" t="s">
        <v>387</v>
      </c>
      <c r="B16" s="63" t="s">
        <v>685</v>
      </c>
      <c r="C16" s="64" t="s">
        <v>686</v>
      </c>
      <c r="E16" s="11"/>
      <c r="F16" s="11"/>
      <c r="G16" s="11"/>
      <c r="H16" s="11"/>
      <c r="I16" s="11"/>
      <c r="J16" s="7"/>
      <c r="K16" s="7"/>
    </row>
    <row r="17" spans="1:11" ht="15">
      <c r="A17" s="102" t="s">
        <v>669</v>
      </c>
      <c r="B17" s="63" t="s">
        <v>687</v>
      </c>
      <c r="C17" s="64" t="s">
        <v>688</v>
      </c>
      <c r="D17" s="11"/>
      <c r="E17" s="11"/>
      <c r="F17" s="11"/>
      <c r="G17" s="11"/>
      <c r="H17" s="11"/>
      <c r="I17" s="11"/>
      <c r="J17" s="7"/>
      <c r="K17" s="7"/>
    </row>
    <row r="18" spans="1:11" ht="13.5" customHeight="1">
      <c r="A18" s="102" t="s">
        <v>670</v>
      </c>
      <c r="B18" s="63" t="s">
        <v>689</v>
      </c>
      <c r="C18" s="64" t="s">
        <v>690</v>
      </c>
      <c r="D18" s="11"/>
      <c r="E18" s="11"/>
      <c r="F18" s="11"/>
      <c r="G18" s="11"/>
      <c r="H18" s="11"/>
      <c r="I18" s="11"/>
      <c r="J18" s="7"/>
      <c r="K18" s="7"/>
    </row>
    <row r="19" spans="1:11" ht="13.5" customHeight="1">
      <c r="A19" s="102" t="s">
        <v>388</v>
      </c>
      <c r="B19" s="63" t="s">
        <v>691</v>
      </c>
      <c r="C19" s="64" t="s">
        <v>692</v>
      </c>
      <c r="D19" s="11"/>
      <c r="E19" s="11"/>
      <c r="F19" s="11"/>
      <c r="G19" s="11"/>
      <c r="H19" s="11"/>
      <c r="I19" s="11"/>
      <c r="J19" s="7"/>
      <c r="K19" s="7"/>
    </row>
    <row r="20" spans="1:11" ht="13.5" customHeight="1">
      <c r="A20" s="102" t="s">
        <v>389</v>
      </c>
      <c r="B20" s="63" t="s">
        <v>693</v>
      </c>
      <c r="C20" s="64" t="s">
        <v>694</v>
      </c>
      <c r="D20" s="11"/>
      <c r="E20" s="11"/>
      <c r="F20" s="11"/>
      <c r="G20" s="11"/>
      <c r="H20" s="11"/>
      <c r="I20" s="11"/>
      <c r="J20" s="7"/>
      <c r="K20" s="7"/>
    </row>
    <row r="21" spans="1:11" ht="13.5" customHeight="1">
      <c r="A21" s="102" t="s">
        <v>390</v>
      </c>
      <c r="B21" s="63" t="s">
        <v>695</v>
      </c>
      <c r="C21" s="64" t="s">
        <v>696</v>
      </c>
      <c r="D21" s="12"/>
      <c r="E21" s="12"/>
      <c r="F21" s="12"/>
      <c r="G21" s="12"/>
      <c r="H21" s="12"/>
      <c r="I21" s="12"/>
    </row>
    <row r="22" spans="1:11" ht="13.5" customHeight="1">
      <c r="A22" s="102" t="s">
        <v>391</v>
      </c>
      <c r="B22" s="63" t="s">
        <v>697</v>
      </c>
      <c r="C22" s="64" t="s">
        <v>698</v>
      </c>
      <c r="D22" s="12"/>
      <c r="E22" s="12"/>
      <c r="F22" s="12"/>
      <c r="G22" s="12"/>
      <c r="H22" s="12"/>
      <c r="I22" s="12"/>
    </row>
    <row r="23" spans="1:11" ht="13.5" customHeight="1">
      <c r="A23" s="102" t="s">
        <v>392</v>
      </c>
      <c r="B23" s="63" t="s">
        <v>699</v>
      </c>
      <c r="C23" s="64" t="s">
        <v>700</v>
      </c>
      <c r="D23" s="12"/>
      <c r="E23" s="12"/>
      <c r="F23" s="12"/>
      <c r="G23" s="12"/>
      <c r="H23" s="12"/>
      <c r="I23" s="12"/>
    </row>
    <row r="24" spans="1:11" ht="13.5" customHeight="1">
      <c r="A24" s="102" t="s">
        <v>393</v>
      </c>
      <c r="B24" s="63" t="s">
        <v>701</v>
      </c>
      <c r="C24" s="64" t="s">
        <v>702</v>
      </c>
      <c r="D24" s="12"/>
      <c r="E24" s="12"/>
      <c r="F24" s="12"/>
      <c r="G24" s="12"/>
      <c r="H24" s="12"/>
      <c r="I24" s="12"/>
    </row>
    <row r="25" spans="1:11" ht="13.5" customHeight="1">
      <c r="A25" s="102" t="s">
        <v>394</v>
      </c>
      <c r="B25" s="63" t="s">
        <v>709</v>
      </c>
      <c r="C25" s="64" t="s">
        <v>710</v>
      </c>
      <c r="D25" s="12"/>
      <c r="E25" s="12"/>
      <c r="F25" s="12"/>
      <c r="G25" s="12"/>
      <c r="H25" s="12"/>
      <c r="I25" s="12"/>
    </row>
    <row r="26" spans="1:11" ht="13.5" customHeight="1">
      <c r="A26" s="102" t="s">
        <v>395</v>
      </c>
      <c r="B26" s="63" t="s">
        <v>711</v>
      </c>
      <c r="C26" s="64" t="s">
        <v>712</v>
      </c>
      <c r="D26" s="12"/>
      <c r="E26" s="12"/>
      <c r="F26" s="12"/>
      <c r="G26" s="12"/>
      <c r="H26" s="12"/>
      <c r="I26" s="12"/>
    </row>
    <row r="27" spans="1:11" ht="13.5" customHeight="1">
      <c r="A27" s="102" t="s">
        <v>396</v>
      </c>
      <c r="B27" s="63" t="s">
        <v>713</v>
      </c>
      <c r="C27" s="64" t="s">
        <v>714</v>
      </c>
      <c r="D27" s="12"/>
      <c r="E27" s="12"/>
      <c r="F27" s="12"/>
      <c r="G27" s="12"/>
      <c r="H27" s="12"/>
      <c r="I27" s="12"/>
    </row>
    <row r="28" spans="1:11" ht="13.5" customHeight="1">
      <c r="A28" s="102" t="s">
        <v>397</v>
      </c>
      <c r="B28" s="63" t="s">
        <v>715</v>
      </c>
      <c r="C28" s="64" t="s">
        <v>714</v>
      </c>
    </row>
    <row r="29" spans="1:11" ht="13.5" customHeight="1">
      <c r="A29" s="102" t="s">
        <v>398</v>
      </c>
      <c r="B29" s="63" t="s">
        <v>716</v>
      </c>
      <c r="C29" s="64" t="s">
        <v>714</v>
      </c>
    </row>
    <row r="30" spans="1:11" ht="13.5" customHeight="1">
      <c r="A30" s="102" t="s">
        <v>399</v>
      </c>
      <c r="B30" s="63" t="s">
        <v>703</v>
      </c>
      <c r="C30" s="64" t="s">
        <v>704</v>
      </c>
    </row>
    <row r="31" spans="1:11" ht="13.5" customHeight="1">
      <c r="A31" s="102" t="s">
        <v>400</v>
      </c>
      <c r="B31" s="63" t="s">
        <v>705</v>
      </c>
      <c r="C31" s="64" t="s">
        <v>706</v>
      </c>
    </row>
    <row r="32" spans="1:11" ht="13.5" customHeight="1">
      <c r="A32" s="102" t="s">
        <v>401</v>
      </c>
      <c r="B32" s="63" t="s">
        <v>707</v>
      </c>
      <c r="C32" s="64" t="s">
        <v>708</v>
      </c>
    </row>
    <row r="33" spans="1:3" ht="13.5" customHeight="1">
      <c r="A33" s="40" t="s">
        <v>671</v>
      </c>
      <c r="B33" s="63" t="s">
        <v>402</v>
      </c>
      <c r="C33" s="64" t="s">
        <v>672</v>
      </c>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1. Legitimationer 2019-2023'!A1" display="1. Legitimationer 2019-2023" xr:uid="{D7A2FADB-1162-4F7A-B370-9B8A7B686E58}"/>
    <hyperlink ref="A10" location="'2.1 Legitmation, utb.land'!A1" display="2.1 Legitmation, utb.land" xr:uid="{FDB318CF-5B26-4A9C-87E3-DC025CBC9A3E}"/>
    <hyperlink ref="A11" location="'2.2 Legit. utb.land 2019–2023'!A1" display="'2.2 Legit. utb.land 2019–2023" xr:uid="{5D69C75F-29F7-4975-BD47-3F90EEE15934}"/>
    <hyperlink ref="A12" location="'3.1 Specialistbevis 2019–2023'!A1" display="'3.1 Specialistbevis 2019–2023" xr:uid="{80F94BE6-2119-4649-8993-EA20B2ED4E74}"/>
    <hyperlink ref="A13" location="'3.2 Spec.bevis kv. 2019-2023'!A1" display="'3.2 Spec.bevis kv. 2019-2023" xr:uid="{2C67BA00-9B67-4DE9-B5C5-9954D6FC0DAE}"/>
    <hyperlink ref="A14" location="'3.3 Spec.bevis män 2019-2023'!A1" display="3.3 Spec.bevis män 2019-2023" xr:uid="{54C32B47-99D8-43C8-BE83-8EC6382C9295}"/>
    <hyperlink ref="A15" location="'4. Specialistbevis 2023'!A1" display="'4. Specialistbevis 2023" xr:uid="{0D65335A-6397-4C6F-AD65-D3743CF4D9FB}"/>
    <hyperlink ref="A16" location="'5.1 Arbetsm.status legitimerade'!A1" display="'5.1 Arbetsm.status legitimerade" xr:uid="{DF1979DC-7B80-461A-9B4E-51BB71DC42AC}"/>
    <hyperlink ref="A19" location="'6.1 Ej pensionerade leg.'!A1" display="'6.1 Ej pensionerade leg.'!A1" xr:uid="{3D166F94-DEB0-4A9F-8C2A-AA6A56576F25}"/>
    <hyperlink ref="A20" location="'6.2 Ej pensionerade leg. kv. '!A1" display="'6.2 Ej pensionerade leg. kv. '!A1" xr:uid="{D934CCCE-09ED-4473-807E-3598E3414A82}"/>
    <hyperlink ref="A21" location="'6.3 Ej pensionerade leg. män '!A1" display="'6.3 Ej pensionerade leg. män '!A1" xr:uid="{FFDEC2E2-6428-4830-945F-E3855C533235}"/>
    <hyperlink ref="A22" location="'7.1 Arbetsm.status psykoterap.'!A1" display="'7.1 Arbetsm.status psykoterap.'!A1" xr:uid="{5DA31022-DC6C-4890-9B2B-EFE9B9B2CC87}"/>
    <hyperlink ref="A23" location="'7.2 Arbetsm. psykoterap. kv.'!A1" display="'7.2 Arbetsm. psykoterap. kv.'!A1" xr:uid="{127BA6D0-249F-40E1-9A8B-8477C1877D3C}"/>
    <hyperlink ref="A24" location="'7.3 Arbetsm. psykoterap. män'!A1" display="'7.3 Arbetsm. psykoterap. män'!A1" xr:uid="{4BAA011F-E825-4F6C-A512-33A660537E85}"/>
    <hyperlink ref="A25" location="'8. Sysselsatt leg. 2018–2022'!A1" display="'8. Sysselsatt leg. 2018–2022'!A1" xr:uid="{91F4B4CB-F7F9-4601-A77C-1198E5214761}"/>
    <hyperlink ref="A26" location="'9. Syssels. psykoterap. 2018–22'!A1" display="'9. Syssels. psykoterap. 2018–22'!A1" xr:uid="{0B94524E-9ADD-4675-A3BE-1FC8178941CB}"/>
    <hyperlink ref="A27" location="'10.1 Yrkesverksamma 2018-2022'!A1" display="'10.1 Yrkesverksamma 2018-2022'!A1" xr:uid="{B00F1A77-AC02-4190-9626-0126C97C49C4}"/>
    <hyperlink ref="A28" location="'10.2 Yrkesverks. kv. 2018–2022'!A1" display="'10.2 Yrkesverks. kv. 2018–2022'!A1" xr:uid="{F7E9EDDE-3663-467A-A705-EB9E952705ED}"/>
    <hyperlink ref="A29" location="'10.3 Yrkesverks. män 2018–2022'!A1" display="'10.3 Yrkesverks. män 2018–2022'!A1" xr:uid="{21AA9BB2-796D-4720-ADF4-F9625759D8B0}"/>
    <hyperlink ref="A30" location="'11.1 Yrkesverksamma per 100000'!A1" display="'11.1 Yrkesverksamma per 100000'!A1" xr:uid="{931B7CAA-7D0F-4DBA-A3D1-F1E9DD5A3D76}"/>
    <hyperlink ref="A31" location="'11.2 Yrkesverks. per 100000 kv.'!A1" display="'11.2 Yrkesverks. per 100000 kv.'!A1" xr:uid="{0CA1C338-C5C4-4E13-A430-609D3DE83F83}"/>
    <hyperlink ref="A32" location="'11.3 Yrkesverks. per 100000 män'!A1" display="'11.3 Yrkesverks. per 100000 män'!A1" xr:uid="{71F00DB1-7FC9-435F-BAF8-2BC25B2DDB8A}"/>
    <hyperlink ref="A17" location="'5.2 Arbetsm.status leg. kv'!A1" display="'5.2 Arbetsm.status leg. kv'!A1" xr:uid="{86D2908F-A078-468D-A43C-E69E6BD17FDA}"/>
    <hyperlink ref="A18" location="'5.3 Arbetsm.status leg. män'!A1" display="'5.3 Arbetsm.status leg. män'!A1" xr:uid="{4BEEF516-7768-4E69-B7E2-D3C876CC3501}"/>
    <hyperlink ref="A33" location="Bilaga!A1" display="Bilaga!A1" xr:uid="{A65A3543-365B-482C-92D8-080E0BC419AA}"/>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DD878-1898-48B2-8D64-15D5899BE86E}">
  <dimension ref="A1:H26"/>
  <sheetViews>
    <sheetView zoomScaleNormal="100" workbookViewId="0"/>
  </sheetViews>
  <sheetFormatPr defaultColWidth="9.296875" defaultRowHeight="13.5"/>
  <cols>
    <col min="1" max="1" width="48.796875" style="25" customWidth="1"/>
    <col min="2" max="2" width="13.296875" style="25" customWidth="1"/>
    <col min="3" max="3" width="39.19921875" style="25" bestFit="1" customWidth="1"/>
    <col min="4" max="6" width="13.296875" style="25" customWidth="1"/>
    <col min="7" max="7" width="26.69921875" style="25" bestFit="1" customWidth="1"/>
    <col min="8" max="8" width="13.296875" style="25" customWidth="1"/>
    <col min="9" max="9" width="9.296875" style="25"/>
    <col min="10" max="10" width="11.5" style="25" bestFit="1" customWidth="1"/>
    <col min="11" max="16384" width="9.296875" style="25"/>
  </cols>
  <sheetData>
    <row r="1" spans="1:8">
      <c r="A1" s="71" t="s">
        <v>1053</v>
      </c>
    </row>
    <row r="2" spans="1:8" ht="17.25" customHeight="1">
      <c r="A2" s="62" t="s">
        <v>297</v>
      </c>
      <c r="B2" s="62"/>
      <c r="C2" s="62"/>
      <c r="D2" s="62"/>
      <c r="E2" s="62"/>
      <c r="F2" s="62"/>
      <c r="G2" s="62"/>
      <c r="H2" s="62"/>
    </row>
    <row r="3" spans="1:8" ht="17.25" customHeight="1">
      <c r="A3" s="60" t="s">
        <v>298</v>
      </c>
      <c r="B3" s="61"/>
      <c r="C3" s="61"/>
      <c r="D3" s="61"/>
      <c r="E3" s="61"/>
      <c r="F3" s="61"/>
      <c r="G3" s="61"/>
      <c r="H3" s="61"/>
    </row>
    <row r="4" spans="1:8" ht="15">
      <c r="A4" s="32" t="s">
        <v>37</v>
      </c>
      <c r="B4" s="32" t="s">
        <v>282</v>
      </c>
      <c r="C4" s="79" t="s">
        <v>288</v>
      </c>
      <c r="D4" s="1" t="s">
        <v>222</v>
      </c>
      <c r="E4" s="1" t="s">
        <v>230</v>
      </c>
      <c r="F4" s="1" t="s">
        <v>218</v>
      </c>
      <c r="G4" s="1" t="s">
        <v>283</v>
      </c>
      <c r="H4" s="1" t="s">
        <v>284</v>
      </c>
    </row>
    <row r="5" spans="1:8" ht="14.5">
      <c r="A5" s="64" t="s">
        <v>233</v>
      </c>
      <c r="B5" s="27">
        <v>3275</v>
      </c>
      <c r="C5" s="27">
        <v>1234</v>
      </c>
      <c r="D5" s="27">
        <v>156</v>
      </c>
      <c r="E5" s="27">
        <v>274</v>
      </c>
      <c r="F5" s="27">
        <v>103</v>
      </c>
      <c r="G5" s="27">
        <v>65</v>
      </c>
      <c r="H5" s="27">
        <v>69</v>
      </c>
    </row>
    <row r="6" spans="1:8" ht="14.5">
      <c r="A6" s="77" t="s">
        <v>259</v>
      </c>
      <c r="B6" s="92" t="s">
        <v>282</v>
      </c>
      <c r="C6" s="92" t="s">
        <v>288</v>
      </c>
      <c r="D6" s="92" t="s">
        <v>222</v>
      </c>
      <c r="E6" s="92" t="s">
        <v>230</v>
      </c>
      <c r="F6" s="92" t="s">
        <v>218</v>
      </c>
      <c r="G6" s="92" t="s">
        <v>283</v>
      </c>
      <c r="H6" s="92" t="s">
        <v>284</v>
      </c>
    </row>
    <row r="7" spans="1:8" ht="14.5">
      <c r="A7" s="27" t="s">
        <v>234</v>
      </c>
      <c r="B7" s="27">
        <v>2343</v>
      </c>
      <c r="C7" s="27">
        <v>937</v>
      </c>
      <c r="D7" s="167">
        <v>134</v>
      </c>
      <c r="E7" s="167">
        <v>218</v>
      </c>
      <c r="F7" s="167">
        <v>89</v>
      </c>
      <c r="G7" s="167">
        <v>53</v>
      </c>
      <c r="H7" s="167">
        <v>57</v>
      </c>
    </row>
    <row r="8" spans="1:8" ht="14.5">
      <c r="A8" s="64" t="s">
        <v>235</v>
      </c>
      <c r="B8" s="27">
        <v>165</v>
      </c>
      <c r="C8" s="27">
        <v>11</v>
      </c>
      <c r="D8" s="167">
        <v>0</v>
      </c>
      <c r="E8" s="167" t="s">
        <v>1061</v>
      </c>
      <c r="F8" s="167">
        <v>5</v>
      </c>
      <c r="G8" s="167" t="s">
        <v>1061</v>
      </c>
      <c r="H8" s="167" t="s">
        <v>1061</v>
      </c>
    </row>
    <row r="9" spans="1:8" ht="14.5">
      <c r="A9" s="64" t="s">
        <v>246</v>
      </c>
      <c r="B9" s="27">
        <v>134</v>
      </c>
      <c r="C9" s="27">
        <v>66</v>
      </c>
      <c r="D9" s="167" t="s">
        <v>1061</v>
      </c>
      <c r="E9" s="167">
        <v>7</v>
      </c>
      <c r="F9" s="167" t="s">
        <v>1061</v>
      </c>
      <c r="G9" s="167">
        <v>0</v>
      </c>
      <c r="H9" s="167" t="s">
        <v>1061</v>
      </c>
    </row>
    <row r="10" spans="1:8" ht="14.5">
      <c r="A10" s="64" t="s">
        <v>241</v>
      </c>
      <c r="B10" s="27">
        <v>105</v>
      </c>
      <c r="C10" s="27">
        <v>63</v>
      </c>
      <c r="D10" s="167" t="s">
        <v>1061</v>
      </c>
      <c r="E10" s="167">
        <v>6</v>
      </c>
      <c r="F10" s="167" t="s">
        <v>1061</v>
      </c>
      <c r="G10" s="167" t="s">
        <v>1061</v>
      </c>
      <c r="H10" s="167" t="s">
        <v>1061</v>
      </c>
    </row>
    <row r="11" spans="1:8" ht="14.5">
      <c r="A11" s="64" t="s">
        <v>237</v>
      </c>
      <c r="B11" s="27">
        <v>112</v>
      </c>
      <c r="C11" s="27">
        <v>39</v>
      </c>
      <c r="D11" s="167" t="s">
        <v>1061</v>
      </c>
      <c r="E11" s="167" t="s">
        <v>1061</v>
      </c>
      <c r="F11" s="167" t="s">
        <v>1061</v>
      </c>
      <c r="G11" s="167" t="s">
        <v>1061</v>
      </c>
      <c r="H11" s="167" t="s">
        <v>1061</v>
      </c>
    </row>
    <row r="12" spans="1:8" ht="14.5">
      <c r="A12" s="64" t="s">
        <v>285</v>
      </c>
      <c r="B12" s="27">
        <v>63</v>
      </c>
      <c r="C12" s="167" t="s">
        <v>1061</v>
      </c>
      <c r="D12" s="167" t="s">
        <v>1061</v>
      </c>
      <c r="E12" s="167" t="s">
        <v>1061</v>
      </c>
      <c r="F12" s="167" t="s">
        <v>1061</v>
      </c>
      <c r="G12" s="167" t="s">
        <v>1061</v>
      </c>
      <c r="H12" s="167">
        <v>0</v>
      </c>
    </row>
    <row r="13" spans="1:8" ht="14.5">
      <c r="A13" s="64" t="s">
        <v>286</v>
      </c>
      <c r="B13" s="27">
        <v>62</v>
      </c>
      <c r="C13" s="27">
        <v>15</v>
      </c>
      <c r="D13" s="167">
        <v>0</v>
      </c>
      <c r="E13" s="167" t="s">
        <v>1061</v>
      </c>
      <c r="F13" s="167">
        <v>0</v>
      </c>
      <c r="G13" s="167">
        <v>0</v>
      </c>
      <c r="H13" s="167" t="s">
        <v>1061</v>
      </c>
    </row>
    <row r="14" spans="1:8" ht="14.5">
      <c r="A14" s="27" t="s">
        <v>287</v>
      </c>
      <c r="B14" s="27">
        <v>56</v>
      </c>
      <c r="C14" s="27">
        <v>17</v>
      </c>
      <c r="D14" s="167" t="s">
        <v>1061</v>
      </c>
      <c r="E14" s="167">
        <v>8</v>
      </c>
      <c r="F14" s="167" t="s">
        <v>1061</v>
      </c>
      <c r="G14" s="167" t="s">
        <v>1061</v>
      </c>
      <c r="H14" s="167">
        <v>0</v>
      </c>
    </row>
    <row r="15" spans="1:8" ht="14.5">
      <c r="A15" s="27" t="s">
        <v>242</v>
      </c>
      <c r="B15" s="27">
        <v>22</v>
      </c>
      <c r="C15" s="167" t="s">
        <v>1061</v>
      </c>
      <c r="D15" s="167">
        <v>0</v>
      </c>
      <c r="E15" s="167">
        <v>0</v>
      </c>
      <c r="F15" s="167">
        <v>0</v>
      </c>
      <c r="G15" s="167" t="s">
        <v>1061</v>
      </c>
      <c r="H15" s="167">
        <v>0</v>
      </c>
    </row>
    <row r="16" spans="1:8" ht="14.5">
      <c r="A16" s="27" t="s">
        <v>255</v>
      </c>
      <c r="B16" s="27">
        <v>213</v>
      </c>
      <c r="C16" s="27">
        <v>70</v>
      </c>
      <c r="D16" s="167">
        <v>12</v>
      </c>
      <c r="E16" s="167" t="s">
        <v>1061</v>
      </c>
      <c r="F16" s="167">
        <v>0</v>
      </c>
      <c r="G16" s="167">
        <v>5</v>
      </c>
      <c r="H16" s="167">
        <v>5</v>
      </c>
    </row>
    <row r="17" spans="1:8" ht="14.5">
      <c r="A17" s="54" t="s">
        <v>256</v>
      </c>
      <c r="B17" s="54">
        <v>180</v>
      </c>
      <c r="C17" s="27">
        <v>92</v>
      </c>
      <c r="D17" s="167">
        <v>21</v>
      </c>
      <c r="E17" s="167" t="s">
        <v>1061</v>
      </c>
      <c r="F17" s="167">
        <v>0</v>
      </c>
      <c r="G17" s="167" t="s">
        <v>1061</v>
      </c>
      <c r="H17" s="167" t="s">
        <v>1061</v>
      </c>
    </row>
    <row r="18" spans="1:8" ht="14.5">
      <c r="A18" s="54" t="s">
        <v>257</v>
      </c>
      <c r="B18" s="54">
        <v>2388</v>
      </c>
      <c r="C18" s="27">
        <v>1138</v>
      </c>
      <c r="D18" s="167">
        <v>194</v>
      </c>
      <c r="E18" s="167">
        <v>150</v>
      </c>
      <c r="F18" s="167" t="s">
        <v>1061</v>
      </c>
      <c r="G18" s="167" t="s">
        <v>1061</v>
      </c>
      <c r="H18" s="167">
        <v>25</v>
      </c>
    </row>
    <row r="19" spans="1:8" ht="14.5">
      <c r="A19" s="77" t="s">
        <v>258</v>
      </c>
      <c r="B19" s="54">
        <v>12</v>
      </c>
      <c r="C19" s="27">
        <v>3</v>
      </c>
      <c r="D19" s="167">
        <v>1</v>
      </c>
      <c r="E19" s="167">
        <v>1</v>
      </c>
      <c r="F19" s="167">
        <v>0</v>
      </c>
      <c r="G19" s="167">
        <v>0</v>
      </c>
      <c r="H19" s="167">
        <v>0</v>
      </c>
    </row>
    <row r="20" spans="1:8" ht="14.5">
      <c r="A20" s="54" t="s">
        <v>210</v>
      </c>
      <c r="B20" s="54">
        <v>5855</v>
      </c>
      <c r="C20" s="54">
        <v>2467</v>
      </c>
      <c r="D20" s="54">
        <v>372</v>
      </c>
      <c r="E20" s="54">
        <v>435</v>
      </c>
      <c r="F20" s="54">
        <v>103</v>
      </c>
      <c r="G20" s="54">
        <v>91</v>
      </c>
      <c r="H20" s="54">
        <v>95</v>
      </c>
    </row>
    <row r="21" spans="1:8">
      <c r="A21" s="33" t="s">
        <v>289</v>
      </c>
    </row>
    <row r="22" spans="1:8">
      <c r="A22" s="33" t="s">
        <v>290</v>
      </c>
    </row>
    <row r="23" spans="1:8">
      <c r="A23" s="33" t="s">
        <v>291</v>
      </c>
    </row>
    <row r="24" spans="1:8">
      <c r="A24" s="33" t="s">
        <v>292</v>
      </c>
    </row>
    <row r="25" spans="1:8">
      <c r="A25" s="33" t="s">
        <v>261</v>
      </c>
    </row>
    <row r="26" spans="1:8">
      <c r="A26" s="33" t="s">
        <v>74</v>
      </c>
      <c r="E26" s="166"/>
    </row>
  </sheetData>
  <pageMargins left="0.7" right="0.7" top="0.75" bottom="0.75" header="0.3" footer="0.3"/>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E5ABC-CAE8-49F7-8951-64E749665772}">
  <dimension ref="A1:H26"/>
  <sheetViews>
    <sheetView zoomScaleNormal="100" workbookViewId="0"/>
  </sheetViews>
  <sheetFormatPr defaultColWidth="9.296875" defaultRowHeight="13.5"/>
  <cols>
    <col min="1" max="1" width="48.796875" style="25" customWidth="1"/>
    <col min="2" max="2" width="13.296875" style="25" customWidth="1"/>
    <col min="3" max="3" width="39.19921875" style="25" bestFit="1" customWidth="1"/>
    <col min="4" max="6" width="13.296875" style="25" customWidth="1"/>
    <col min="7" max="7" width="26.69921875" style="25" bestFit="1" customWidth="1"/>
    <col min="8" max="8" width="13.296875" style="25" customWidth="1"/>
    <col min="9" max="16384" width="9.296875" style="25"/>
  </cols>
  <sheetData>
    <row r="1" spans="1:8">
      <c r="A1" s="71" t="s">
        <v>1053</v>
      </c>
    </row>
    <row r="2" spans="1:8" ht="17.25" customHeight="1">
      <c r="A2" s="62" t="s">
        <v>299</v>
      </c>
      <c r="B2" s="62"/>
      <c r="C2" s="62"/>
      <c r="D2" s="62"/>
      <c r="E2" s="62"/>
      <c r="F2" s="62"/>
      <c r="G2" s="62"/>
      <c r="H2" s="62"/>
    </row>
    <row r="3" spans="1:8" ht="17.25" customHeight="1">
      <c r="A3" s="60" t="s">
        <v>300</v>
      </c>
      <c r="B3" s="61"/>
      <c r="C3" s="61"/>
      <c r="D3" s="61"/>
      <c r="E3" s="61"/>
      <c r="F3" s="61"/>
      <c r="G3" s="61"/>
      <c r="H3" s="61"/>
    </row>
    <row r="4" spans="1:8" ht="15">
      <c r="A4" s="32" t="s">
        <v>38</v>
      </c>
      <c r="B4" s="32" t="s">
        <v>282</v>
      </c>
      <c r="C4" s="79" t="s">
        <v>288</v>
      </c>
      <c r="D4" s="1" t="s">
        <v>222</v>
      </c>
      <c r="E4" s="1" t="s">
        <v>230</v>
      </c>
      <c r="F4" s="1" t="s">
        <v>218</v>
      </c>
      <c r="G4" s="1" t="s">
        <v>283</v>
      </c>
      <c r="H4" s="1" t="s">
        <v>284</v>
      </c>
    </row>
    <row r="5" spans="1:8" ht="14.5">
      <c r="A5" s="64" t="s">
        <v>233</v>
      </c>
      <c r="B5" s="27">
        <v>1040</v>
      </c>
      <c r="C5" s="27">
        <v>531</v>
      </c>
      <c r="D5" s="27">
        <v>67</v>
      </c>
      <c r="E5" s="27">
        <v>37</v>
      </c>
      <c r="F5" s="27">
        <v>9</v>
      </c>
      <c r="G5" s="27">
        <v>7</v>
      </c>
      <c r="H5" s="27">
        <v>6</v>
      </c>
    </row>
    <row r="6" spans="1:8" ht="14.5">
      <c r="A6" s="77" t="s">
        <v>259</v>
      </c>
      <c r="B6" s="92" t="s">
        <v>282</v>
      </c>
      <c r="C6" s="92" t="s">
        <v>288</v>
      </c>
      <c r="D6" s="92" t="s">
        <v>222</v>
      </c>
      <c r="E6" s="92" t="s">
        <v>230</v>
      </c>
      <c r="F6" s="92" t="s">
        <v>218</v>
      </c>
      <c r="G6" s="92" t="s">
        <v>283</v>
      </c>
      <c r="H6" s="92" t="s">
        <v>284</v>
      </c>
    </row>
    <row r="7" spans="1:8" ht="14.5">
      <c r="A7" s="27" t="s">
        <v>234</v>
      </c>
      <c r="B7" s="27">
        <v>678</v>
      </c>
      <c r="C7" s="27">
        <v>370</v>
      </c>
      <c r="D7" s="167">
        <v>57</v>
      </c>
      <c r="E7" s="167">
        <v>28</v>
      </c>
      <c r="F7" s="167">
        <v>9</v>
      </c>
      <c r="G7" s="167">
        <v>7</v>
      </c>
      <c r="H7" s="167">
        <v>6</v>
      </c>
    </row>
    <row r="8" spans="1:8" ht="14.5">
      <c r="A8" s="64" t="s">
        <v>235</v>
      </c>
      <c r="B8" s="27">
        <v>62</v>
      </c>
      <c r="C8" s="27">
        <v>9</v>
      </c>
      <c r="D8" s="167">
        <v>0</v>
      </c>
      <c r="E8" s="167" t="s">
        <v>1061</v>
      </c>
      <c r="F8" s="167">
        <v>0</v>
      </c>
      <c r="G8" s="167" t="s">
        <v>1061</v>
      </c>
      <c r="H8" s="167" t="s">
        <v>1061</v>
      </c>
    </row>
    <row r="9" spans="1:8" ht="14.5">
      <c r="A9" s="64" t="s">
        <v>246</v>
      </c>
      <c r="B9" s="27">
        <v>58</v>
      </c>
      <c r="C9" s="27">
        <v>35</v>
      </c>
      <c r="D9" s="167" t="s">
        <v>1061</v>
      </c>
      <c r="E9" s="167">
        <v>0</v>
      </c>
      <c r="F9" s="167" t="s">
        <v>1061</v>
      </c>
      <c r="G9" s="167">
        <v>0</v>
      </c>
      <c r="H9" s="167" t="s">
        <v>1061</v>
      </c>
    </row>
    <row r="10" spans="1:8" ht="14.5">
      <c r="A10" s="64" t="s">
        <v>241</v>
      </c>
      <c r="B10" s="27">
        <v>61</v>
      </c>
      <c r="C10" s="27">
        <v>45</v>
      </c>
      <c r="D10" s="167" t="s">
        <v>1061</v>
      </c>
      <c r="E10" s="167">
        <v>0</v>
      </c>
      <c r="F10" s="167" t="s">
        <v>1061</v>
      </c>
      <c r="G10" s="167" t="s">
        <v>1061</v>
      </c>
      <c r="H10" s="167" t="s">
        <v>1061</v>
      </c>
    </row>
    <row r="11" spans="1:8" ht="14.5">
      <c r="A11" s="64" t="s">
        <v>237</v>
      </c>
      <c r="B11" s="27">
        <v>37</v>
      </c>
      <c r="C11" s="27">
        <v>12</v>
      </c>
      <c r="D11" s="167" t="s">
        <v>1061</v>
      </c>
      <c r="E11" s="167" t="s">
        <v>1061</v>
      </c>
      <c r="F11" s="167" t="s">
        <v>1061</v>
      </c>
      <c r="G11" s="167" t="s">
        <v>1061</v>
      </c>
      <c r="H11" s="167" t="s">
        <v>1061</v>
      </c>
    </row>
    <row r="12" spans="1:8" ht="29">
      <c r="A12" s="139" t="s">
        <v>285</v>
      </c>
      <c r="B12" s="27">
        <v>27</v>
      </c>
      <c r="C12" s="167" t="s">
        <v>1061</v>
      </c>
      <c r="D12" s="167" t="s">
        <v>1061</v>
      </c>
      <c r="E12" s="167" t="s">
        <v>1061</v>
      </c>
      <c r="F12" s="167" t="s">
        <v>1061</v>
      </c>
      <c r="G12" s="167" t="s">
        <v>1061</v>
      </c>
      <c r="H12" s="167">
        <v>0</v>
      </c>
    </row>
    <row r="13" spans="1:8" ht="14.5">
      <c r="A13" s="64" t="s">
        <v>286</v>
      </c>
      <c r="B13" s="27">
        <v>19</v>
      </c>
      <c r="C13" s="27">
        <v>9</v>
      </c>
      <c r="D13" s="167">
        <v>0</v>
      </c>
      <c r="E13" s="167" t="s">
        <v>1061</v>
      </c>
      <c r="F13" s="167">
        <v>0</v>
      </c>
      <c r="G13" s="167">
        <v>0</v>
      </c>
      <c r="H13" s="167" t="s">
        <v>1061</v>
      </c>
    </row>
    <row r="14" spans="1:8" ht="14.5">
      <c r="A14" s="27" t="s">
        <v>287</v>
      </c>
      <c r="B14" s="27">
        <v>24</v>
      </c>
      <c r="C14" s="27">
        <v>8</v>
      </c>
      <c r="D14" s="167" t="s">
        <v>1061</v>
      </c>
      <c r="E14" s="167">
        <v>0</v>
      </c>
      <c r="F14" s="167" t="s">
        <v>1061</v>
      </c>
      <c r="G14" s="167" t="s">
        <v>1061</v>
      </c>
      <c r="H14" s="167">
        <v>0</v>
      </c>
    </row>
    <row r="15" spans="1:8" ht="14.5">
      <c r="A15" s="27" t="s">
        <v>242</v>
      </c>
      <c r="B15" s="27">
        <v>7</v>
      </c>
      <c r="C15" s="167" t="s">
        <v>1061</v>
      </c>
      <c r="D15" s="167">
        <v>0</v>
      </c>
      <c r="E15" s="167">
        <v>0</v>
      </c>
      <c r="F15" s="167">
        <v>0</v>
      </c>
      <c r="G15" s="167" t="s">
        <v>1061</v>
      </c>
      <c r="H15" s="167">
        <v>0</v>
      </c>
    </row>
    <row r="16" spans="1:8" ht="14.5">
      <c r="A16" s="27" t="s">
        <v>255</v>
      </c>
      <c r="B16" s="27">
        <v>67</v>
      </c>
      <c r="C16" s="27">
        <v>38</v>
      </c>
      <c r="D16" s="167">
        <v>5</v>
      </c>
      <c r="E16" s="167" t="s">
        <v>1061</v>
      </c>
      <c r="F16" s="167">
        <v>0</v>
      </c>
      <c r="G16" s="167">
        <v>0</v>
      </c>
      <c r="H16" s="167">
        <v>0</v>
      </c>
    </row>
    <row r="17" spans="1:8" ht="14.5">
      <c r="A17" s="54" t="s">
        <v>256</v>
      </c>
      <c r="B17" s="54">
        <v>70</v>
      </c>
      <c r="C17" s="27">
        <v>30</v>
      </c>
      <c r="D17" s="167">
        <v>17</v>
      </c>
      <c r="E17" s="167" t="s">
        <v>1061</v>
      </c>
      <c r="F17" s="167">
        <v>0</v>
      </c>
      <c r="G17" s="167" t="s">
        <v>1061</v>
      </c>
      <c r="H17" s="167" t="s">
        <v>1061</v>
      </c>
    </row>
    <row r="18" spans="1:8" ht="14.5">
      <c r="A18" s="54" t="s">
        <v>257</v>
      </c>
      <c r="B18" s="54">
        <v>745</v>
      </c>
      <c r="C18" s="27">
        <v>410</v>
      </c>
      <c r="D18" s="167">
        <v>123</v>
      </c>
      <c r="E18" s="167">
        <v>20</v>
      </c>
      <c r="F18" s="167" t="s">
        <v>1061</v>
      </c>
      <c r="G18" s="167" t="s">
        <v>1061</v>
      </c>
      <c r="H18" s="167">
        <v>4</v>
      </c>
    </row>
    <row r="19" spans="1:8" ht="14.5">
      <c r="A19" s="77" t="s">
        <v>258</v>
      </c>
      <c r="B19" s="54">
        <v>7</v>
      </c>
      <c r="C19" s="27">
        <v>5</v>
      </c>
      <c r="D19" s="167">
        <v>0</v>
      </c>
      <c r="E19" s="167">
        <v>0</v>
      </c>
      <c r="F19" s="167">
        <v>0</v>
      </c>
      <c r="G19" s="167">
        <v>0</v>
      </c>
      <c r="H19" s="167">
        <v>0</v>
      </c>
    </row>
    <row r="20" spans="1:8" ht="14.5">
      <c r="A20" s="54" t="s">
        <v>210</v>
      </c>
      <c r="B20" s="54">
        <v>1862</v>
      </c>
      <c r="C20" s="54">
        <v>976</v>
      </c>
      <c r="D20" s="54">
        <v>207</v>
      </c>
      <c r="E20" s="54">
        <v>59</v>
      </c>
      <c r="F20" s="54">
        <v>10</v>
      </c>
      <c r="G20" s="54">
        <v>9</v>
      </c>
      <c r="H20" s="54">
        <v>10</v>
      </c>
    </row>
    <row r="21" spans="1:8">
      <c r="A21" s="33" t="s">
        <v>289</v>
      </c>
    </row>
    <row r="22" spans="1:8">
      <c r="A22" s="33" t="s">
        <v>290</v>
      </c>
    </row>
    <row r="23" spans="1:8">
      <c r="A23" s="33" t="s">
        <v>291</v>
      </c>
    </row>
    <row r="24" spans="1:8">
      <c r="A24" s="33" t="s">
        <v>292</v>
      </c>
    </row>
    <row r="25" spans="1:8">
      <c r="A25" s="33" t="s">
        <v>261</v>
      </c>
    </row>
    <row r="26" spans="1:8">
      <c r="A26" s="33" t="s">
        <v>74</v>
      </c>
      <c r="E26" s="166"/>
    </row>
  </sheetData>
  <pageMargins left="0.7" right="0.7" top="0.75" bottom="0.75" header="0.3" footer="0.3"/>
  <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932C0-98E6-41CA-86F8-0403CB50C43C}">
  <dimension ref="A1:V28"/>
  <sheetViews>
    <sheetView topLeftCell="A4" zoomScaleNormal="100" workbookViewId="0"/>
  </sheetViews>
  <sheetFormatPr defaultColWidth="9.296875" defaultRowHeight="13.5"/>
  <cols>
    <col min="1" max="1" width="48.796875" style="25" customWidth="1"/>
    <col min="2" max="2" width="13.296875" style="25" customWidth="1"/>
    <col min="3" max="3" width="39.19921875" style="25" bestFit="1" customWidth="1"/>
    <col min="4" max="8" width="13.296875" style="25" customWidth="1"/>
    <col min="9" max="16384" width="9.296875" style="25"/>
  </cols>
  <sheetData>
    <row r="1" spans="1:22">
      <c r="A1" s="71" t="s">
        <v>1053</v>
      </c>
    </row>
    <row r="2" spans="1:22" ht="17.25" customHeight="1">
      <c r="A2" s="62" t="s">
        <v>301</v>
      </c>
      <c r="B2" s="62"/>
      <c r="C2" s="62"/>
      <c r="D2" s="62"/>
      <c r="E2" s="62"/>
      <c r="F2" s="62"/>
      <c r="G2" s="62"/>
      <c r="H2" s="62"/>
    </row>
    <row r="3" spans="1:22" ht="17.25" customHeight="1">
      <c r="A3" s="60" t="s">
        <v>302</v>
      </c>
      <c r="B3" s="61"/>
      <c r="C3" s="61"/>
      <c r="D3" s="61"/>
      <c r="E3" s="61"/>
      <c r="F3" s="61"/>
      <c r="G3" s="61"/>
      <c r="H3" s="61"/>
    </row>
    <row r="4" spans="1:22" ht="109.5">
      <c r="A4" s="32" t="s">
        <v>303</v>
      </c>
      <c r="B4" s="32" t="s">
        <v>212</v>
      </c>
      <c r="C4" s="149" t="s">
        <v>213</v>
      </c>
      <c r="D4" s="148" t="s">
        <v>263</v>
      </c>
      <c r="E4" s="148" t="s">
        <v>215</v>
      </c>
      <c r="F4" s="148" t="s">
        <v>304</v>
      </c>
      <c r="G4" s="148" t="s">
        <v>265</v>
      </c>
      <c r="H4" s="148" t="s">
        <v>104</v>
      </c>
      <c r="I4" s="151" t="s">
        <v>82</v>
      </c>
      <c r="J4" s="151" t="s">
        <v>220</v>
      </c>
      <c r="K4" s="151" t="s">
        <v>221</v>
      </c>
      <c r="L4" s="151" t="s">
        <v>222</v>
      </c>
      <c r="M4" s="151" t="s">
        <v>223</v>
      </c>
      <c r="N4" s="151" t="s">
        <v>224</v>
      </c>
      <c r="O4" s="151" t="s">
        <v>83</v>
      </c>
      <c r="P4" s="151" t="s">
        <v>226</v>
      </c>
      <c r="Q4" s="151" t="s">
        <v>227</v>
      </c>
      <c r="R4" s="151" t="s">
        <v>267</v>
      </c>
      <c r="S4" s="151" t="s">
        <v>229</v>
      </c>
      <c r="T4" s="151" t="s">
        <v>230</v>
      </c>
      <c r="U4" s="151" t="s">
        <v>305</v>
      </c>
      <c r="V4" s="151" t="s">
        <v>232</v>
      </c>
    </row>
    <row r="5" spans="1:22" ht="14.5">
      <c r="A5" s="64" t="s">
        <v>28</v>
      </c>
      <c r="B5" s="93" t="s">
        <v>212</v>
      </c>
      <c r="C5" s="93" t="s">
        <v>213</v>
      </c>
      <c r="D5" s="93" t="s">
        <v>263</v>
      </c>
      <c r="E5" s="93" t="s">
        <v>215</v>
      </c>
      <c r="F5" s="93" t="s">
        <v>304</v>
      </c>
      <c r="G5" s="93" t="s">
        <v>265</v>
      </c>
      <c r="H5" s="93" t="s">
        <v>104</v>
      </c>
      <c r="I5" s="94" t="s">
        <v>82</v>
      </c>
      <c r="J5" s="94" t="s">
        <v>220</v>
      </c>
      <c r="K5" s="94" t="s">
        <v>221</v>
      </c>
      <c r="L5" s="94" t="s">
        <v>222</v>
      </c>
      <c r="M5" s="94" t="s">
        <v>223</v>
      </c>
      <c r="N5" s="94" t="s">
        <v>224</v>
      </c>
      <c r="O5" s="94" t="s">
        <v>83</v>
      </c>
      <c r="P5" s="94" t="s">
        <v>226</v>
      </c>
      <c r="Q5" s="94" t="s">
        <v>227</v>
      </c>
      <c r="R5" s="94" t="s">
        <v>267</v>
      </c>
      <c r="S5" s="94" t="s">
        <v>229</v>
      </c>
      <c r="T5" s="94" t="s">
        <v>230</v>
      </c>
      <c r="U5" s="94" t="s">
        <v>305</v>
      </c>
      <c r="V5" s="94" t="s">
        <v>232</v>
      </c>
    </row>
    <row r="6" spans="1:22" ht="14.5">
      <c r="A6" s="27">
        <v>2018</v>
      </c>
      <c r="B6" s="84">
        <v>4818</v>
      </c>
      <c r="C6" s="84">
        <v>12177</v>
      </c>
      <c r="D6" s="84">
        <v>1328</v>
      </c>
      <c r="E6" s="84">
        <v>8599</v>
      </c>
      <c r="F6" s="84">
        <v>10211</v>
      </c>
      <c r="G6" s="84">
        <v>1850</v>
      </c>
      <c r="H6" s="84">
        <v>17116</v>
      </c>
      <c r="I6" s="162" t="s">
        <v>239</v>
      </c>
      <c r="J6" s="84">
        <v>764</v>
      </c>
      <c r="K6" s="54">
        <v>2359</v>
      </c>
      <c r="L6" s="54">
        <v>44168</v>
      </c>
      <c r="M6" s="54">
        <v>1299</v>
      </c>
      <c r="N6" s="54">
        <v>2661</v>
      </c>
      <c r="O6" s="54">
        <v>465</v>
      </c>
      <c r="P6" s="54">
        <v>10694</v>
      </c>
      <c r="Q6" s="54">
        <v>5692</v>
      </c>
      <c r="R6" s="54">
        <v>2367</v>
      </c>
      <c r="S6" s="54">
        <v>590</v>
      </c>
      <c r="T6" s="54">
        <v>128196</v>
      </c>
      <c r="U6" s="54">
        <v>5157</v>
      </c>
      <c r="V6" s="54">
        <v>9236</v>
      </c>
    </row>
    <row r="7" spans="1:22" ht="14.5">
      <c r="A7" s="64">
        <v>2019</v>
      </c>
      <c r="B7" s="27">
        <v>5018</v>
      </c>
      <c r="C7" s="27">
        <v>12290</v>
      </c>
      <c r="D7" s="27">
        <v>1342</v>
      </c>
      <c r="E7" s="27">
        <v>8755</v>
      </c>
      <c r="F7" s="27">
        <v>10359</v>
      </c>
      <c r="G7" s="27">
        <v>1915</v>
      </c>
      <c r="H7" s="27">
        <v>17217</v>
      </c>
      <c r="I7" s="54">
        <v>653</v>
      </c>
      <c r="J7" s="54">
        <v>768</v>
      </c>
      <c r="K7" s="54">
        <v>2447</v>
      </c>
      <c r="L7" s="54">
        <v>44184</v>
      </c>
      <c r="M7" s="54">
        <v>1317</v>
      </c>
      <c r="N7" s="54">
        <v>2656</v>
      </c>
      <c r="O7" s="54">
        <v>476</v>
      </c>
      <c r="P7" s="54">
        <v>10830</v>
      </c>
      <c r="Q7" s="54">
        <v>5765</v>
      </c>
      <c r="R7" s="54">
        <v>2533</v>
      </c>
      <c r="S7" s="54">
        <v>611</v>
      </c>
      <c r="T7" s="54">
        <v>129618</v>
      </c>
      <c r="U7" s="54">
        <v>5215</v>
      </c>
      <c r="V7" s="54">
        <v>9026</v>
      </c>
    </row>
    <row r="8" spans="1:22" ht="14.5">
      <c r="A8" s="64">
        <v>2020</v>
      </c>
      <c r="B8" s="27">
        <v>5216</v>
      </c>
      <c r="C8" s="27">
        <v>12340</v>
      </c>
      <c r="D8" s="27">
        <v>1377</v>
      </c>
      <c r="E8" s="27">
        <v>8683</v>
      </c>
      <c r="F8" s="27">
        <v>10197</v>
      </c>
      <c r="G8" s="27">
        <v>1980</v>
      </c>
      <c r="H8" s="27">
        <v>17340</v>
      </c>
      <c r="I8" s="54">
        <v>1803</v>
      </c>
      <c r="J8" s="54">
        <v>780</v>
      </c>
      <c r="K8" s="54">
        <v>2535</v>
      </c>
      <c r="L8" s="54">
        <v>44833</v>
      </c>
      <c r="M8" s="54">
        <v>1371</v>
      </c>
      <c r="N8" s="54">
        <v>2658</v>
      </c>
      <c r="O8" s="54">
        <v>485</v>
      </c>
      <c r="P8" s="54">
        <v>11088</v>
      </c>
      <c r="Q8" s="54">
        <v>5518</v>
      </c>
      <c r="R8" s="54">
        <v>2677</v>
      </c>
      <c r="S8" s="54">
        <v>630</v>
      </c>
      <c r="T8" s="54">
        <v>128761</v>
      </c>
      <c r="U8" s="54">
        <v>5170</v>
      </c>
      <c r="V8" s="54">
        <v>9014</v>
      </c>
    </row>
    <row r="9" spans="1:22" ht="14.5">
      <c r="A9" s="64">
        <v>2021</v>
      </c>
      <c r="B9" s="27">
        <v>5479</v>
      </c>
      <c r="C9" s="27">
        <v>12552</v>
      </c>
      <c r="D9" s="27">
        <v>1408</v>
      </c>
      <c r="E9" s="27">
        <v>8861</v>
      </c>
      <c r="F9" s="27">
        <v>10205</v>
      </c>
      <c r="G9" s="27">
        <v>2056</v>
      </c>
      <c r="H9" s="27">
        <v>17530</v>
      </c>
      <c r="I9" s="54">
        <v>2243</v>
      </c>
      <c r="J9" s="54">
        <v>784</v>
      </c>
      <c r="K9" s="54">
        <v>2626</v>
      </c>
      <c r="L9" s="54">
        <v>45926</v>
      </c>
      <c r="M9" s="54">
        <v>1374</v>
      </c>
      <c r="N9" s="54">
        <v>2688</v>
      </c>
      <c r="O9" s="54">
        <v>488</v>
      </c>
      <c r="P9" s="54">
        <v>11453</v>
      </c>
      <c r="Q9" s="54">
        <v>5617</v>
      </c>
      <c r="R9" s="54">
        <v>2820</v>
      </c>
      <c r="S9" s="54">
        <v>652</v>
      </c>
      <c r="T9" s="54">
        <v>131466</v>
      </c>
      <c r="U9" s="54">
        <v>5150</v>
      </c>
      <c r="V9" s="54">
        <v>9089</v>
      </c>
    </row>
    <row r="10" spans="1:22" ht="14.5">
      <c r="A10" s="64">
        <v>2022</v>
      </c>
      <c r="B10" s="27">
        <v>5806</v>
      </c>
      <c r="C10" s="27">
        <v>12666</v>
      </c>
      <c r="D10" s="27">
        <v>1446</v>
      </c>
      <c r="E10" s="27">
        <v>8930</v>
      </c>
      <c r="F10" s="27">
        <v>10323</v>
      </c>
      <c r="G10" s="27">
        <v>2136</v>
      </c>
      <c r="H10" s="27">
        <v>17732</v>
      </c>
      <c r="I10" s="54">
        <v>2669</v>
      </c>
      <c r="J10" s="54">
        <v>809</v>
      </c>
      <c r="K10" s="54">
        <v>2741</v>
      </c>
      <c r="L10" s="54">
        <v>46840</v>
      </c>
      <c r="M10" s="54">
        <v>1443</v>
      </c>
      <c r="N10" s="54">
        <v>2699</v>
      </c>
      <c r="O10" s="54">
        <v>500</v>
      </c>
      <c r="P10" s="54">
        <v>11736</v>
      </c>
      <c r="Q10" s="54">
        <v>5687</v>
      </c>
      <c r="R10" s="54">
        <v>3003</v>
      </c>
      <c r="S10" s="54">
        <v>685</v>
      </c>
      <c r="T10" s="54">
        <v>132848</v>
      </c>
      <c r="U10" s="54">
        <v>5033</v>
      </c>
      <c r="V10" s="54">
        <v>9151</v>
      </c>
    </row>
    <row r="11" spans="1:22" ht="14.5">
      <c r="A11" s="64" t="s">
        <v>37</v>
      </c>
      <c r="B11" s="93" t="s">
        <v>212</v>
      </c>
      <c r="C11" s="93" t="s">
        <v>213</v>
      </c>
      <c r="D11" s="93" t="s">
        <v>263</v>
      </c>
      <c r="E11" s="93" t="s">
        <v>215</v>
      </c>
      <c r="F11" s="93" t="s">
        <v>304</v>
      </c>
      <c r="G11" s="93" t="s">
        <v>265</v>
      </c>
      <c r="H11" s="93" t="s">
        <v>104</v>
      </c>
      <c r="I11" s="94" t="s">
        <v>82</v>
      </c>
      <c r="J11" s="94" t="s">
        <v>220</v>
      </c>
      <c r="K11" s="94" t="s">
        <v>221</v>
      </c>
      <c r="L11" s="94" t="s">
        <v>222</v>
      </c>
      <c r="M11" s="94" t="s">
        <v>223</v>
      </c>
      <c r="N11" s="94" t="s">
        <v>224</v>
      </c>
      <c r="O11" s="94" t="s">
        <v>83</v>
      </c>
      <c r="P11" s="94" t="s">
        <v>226</v>
      </c>
      <c r="Q11" s="94" t="s">
        <v>227</v>
      </c>
      <c r="R11" s="94" t="s">
        <v>267</v>
      </c>
      <c r="S11" s="94" t="s">
        <v>229</v>
      </c>
      <c r="T11" s="94" t="s">
        <v>230</v>
      </c>
      <c r="U11" s="94" t="s">
        <v>305</v>
      </c>
      <c r="V11" s="94" t="s">
        <v>232</v>
      </c>
    </row>
    <row r="12" spans="1:22" ht="14.5">
      <c r="A12" s="27">
        <v>2018</v>
      </c>
      <c r="B12" s="27">
        <v>3563</v>
      </c>
      <c r="C12" s="27">
        <v>11364</v>
      </c>
      <c r="D12" s="27">
        <v>1141</v>
      </c>
      <c r="E12" s="27">
        <v>8564</v>
      </c>
      <c r="F12" s="27">
        <v>9039</v>
      </c>
      <c r="G12" s="27">
        <v>1751</v>
      </c>
      <c r="H12" s="27">
        <v>13027</v>
      </c>
      <c r="I12" s="163" t="s">
        <v>239</v>
      </c>
      <c r="J12" s="54">
        <v>286</v>
      </c>
      <c r="K12" s="54">
        <v>2203</v>
      </c>
      <c r="L12" s="54">
        <v>21367</v>
      </c>
      <c r="M12" s="54">
        <v>583</v>
      </c>
      <c r="N12" s="54">
        <v>1864</v>
      </c>
      <c r="O12" s="54">
        <v>200</v>
      </c>
      <c r="P12" s="54">
        <v>7539</v>
      </c>
      <c r="Q12" s="54">
        <v>5366</v>
      </c>
      <c r="R12" s="54">
        <v>1872</v>
      </c>
      <c r="S12" s="54">
        <v>255</v>
      </c>
      <c r="T12" s="54">
        <v>112487</v>
      </c>
      <c r="U12" s="54">
        <v>4951</v>
      </c>
      <c r="V12" s="54">
        <v>5298</v>
      </c>
    </row>
    <row r="13" spans="1:22" ht="14.5">
      <c r="A13" s="64">
        <v>2019</v>
      </c>
      <c r="B13" s="27">
        <v>3718</v>
      </c>
      <c r="C13" s="27">
        <v>11428</v>
      </c>
      <c r="D13" s="27">
        <v>1145</v>
      </c>
      <c r="E13" s="27">
        <v>8723</v>
      </c>
      <c r="F13" s="27">
        <v>9129</v>
      </c>
      <c r="G13" s="27">
        <v>1810</v>
      </c>
      <c r="H13" s="27">
        <v>13046</v>
      </c>
      <c r="I13" s="54">
        <v>591</v>
      </c>
      <c r="J13" s="54">
        <v>288</v>
      </c>
      <c r="K13" s="54">
        <v>2281</v>
      </c>
      <c r="L13" s="54">
        <v>21725</v>
      </c>
      <c r="M13" s="54">
        <v>591</v>
      </c>
      <c r="N13" s="54">
        <v>1880</v>
      </c>
      <c r="O13" s="54">
        <v>207</v>
      </c>
      <c r="P13" s="54">
        <v>7624</v>
      </c>
      <c r="Q13" s="54">
        <v>5408</v>
      </c>
      <c r="R13" s="54">
        <v>1995</v>
      </c>
      <c r="S13" s="54">
        <v>270</v>
      </c>
      <c r="T13" s="54">
        <v>113739</v>
      </c>
      <c r="U13" s="54">
        <v>5002</v>
      </c>
      <c r="V13" s="54">
        <v>5226</v>
      </c>
    </row>
    <row r="14" spans="1:22" ht="14.5">
      <c r="A14" s="64">
        <v>2020</v>
      </c>
      <c r="B14" s="27">
        <v>3841</v>
      </c>
      <c r="C14" s="27">
        <v>11442</v>
      </c>
      <c r="D14" s="27">
        <v>1170</v>
      </c>
      <c r="E14" s="27">
        <v>8651</v>
      </c>
      <c r="F14" s="27">
        <v>8926</v>
      </c>
      <c r="G14" s="27">
        <v>1862</v>
      </c>
      <c r="H14" s="27">
        <v>13068</v>
      </c>
      <c r="I14" s="54">
        <v>1661</v>
      </c>
      <c r="J14" s="54">
        <v>297</v>
      </c>
      <c r="K14" s="54">
        <v>2363</v>
      </c>
      <c r="L14" s="54">
        <v>22332</v>
      </c>
      <c r="M14" s="54">
        <v>616</v>
      </c>
      <c r="N14" s="54">
        <v>1923</v>
      </c>
      <c r="O14" s="54">
        <v>220</v>
      </c>
      <c r="P14" s="54">
        <v>7868</v>
      </c>
      <c r="Q14" s="54">
        <v>5146</v>
      </c>
      <c r="R14" s="54">
        <v>2101</v>
      </c>
      <c r="S14" s="54">
        <v>283</v>
      </c>
      <c r="T14" s="54">
        <v>112746</v>
      </c>
      <c r="U14" s="54">
        <v>4938</v>
      </c>
      <c r="V14" s="54">
        <v>5267</v>
      </c>
    </row>
    <row r="15" spans="1:22" ht="14.5">
      <c r="A15" s="64">
        <v>2021</v>
      </c>
      <c r="B15" s="27">
        <v>4015</v>
      </c>
      <c r="C15" s="27">
        <v>11592</v>
      </c>
      <c r="D15" s="27">
        <v>1177</v>
      </c>
      <c r="E15" s="27">
        <v>8829</v>
      </c>
      <c r="F15" s="27">
        <v>8875</v>
      </c>
      <c r="G15" s="27">
        <v>1923</v>
      </c>
      <c r="H15" s="27">
        <v>13119</v>
      </c>
      <c r="I15" s="54">
        <v>2061</v>
      </c>
      <c r="J15" s="54">
        <v>301</v>
      </c>
      <c r="K15" s="54">
        <v>2453</v>
      </c>
      <c r="L15" s="54">
        <v>23059</v>
      </c>
      <c r="M15" s="54">
        <v>610</v>
      </c>
      <c r="N15" s="54">
        <v>1943</v>
      </c>
      <c r="O15" s="54">
        <v>231</v>
      </c>
      <c r="P15" s="54">
        <v>8155</v>
      </c>
      <c r="Q15" s="54">
        <v>5206</v>
      </c>
      <c r="R15" s="54">
        <v>2210</v>
      </c>
      <c r="S15" s="54">
        <v>299</v>
      </c>
      <c r="T15" s="54">
        <v>115078</v>
      </c>
      <c r="U15" s="54">
        <v>4905</v>
      </c>
      <c r="V15" s="54">
        <v>5377</v>
      </c>
    </row>
    <row r="16" spans="1:22" ht="14.5">
      <c r="A16" s="64">
        <v>2022</v>
      </c>
      <c r="B16" s="54">
        <v>4272</v>
      </c>
      <c r="C16" s="54">
        <v>11677</v>
      </c>
      <c r="D16" s="54">
        <v>1198</v>
      </c>
      <c r="E16" s="54">
        <v>8895</v>
      </c>
      <c r="F16" s="54">
        <v>8946</v>
      </c>
      <c r="G16" s="54">
        <v>1983</v>
      </c>
      <c r="H16" s="54">
        <v>13213</v>
      </c>
      <c r="I16" s="54">
        <v>2434</v>
      </c>
      <c r="J16" s="54">
        <v>314</v>
      </c>
      <c r="K16" s="54">
        <v>2560</v>
      </c>
      <c r="L16" s="54">
        <v>23710</v>
      </c>
      <c r="M16" s="54">
        <v>650</v>
      </c>
      <c r="N16" s="54">
        <v>1957</v>
      </c>
      <c r="O16" s="54">
        <v>248</v>
      </c>
      <c r="P16" s="54">
        <v>8366</v>
      </c>
      <c r="Q16" s="54">
        <v>5246</v>
      </c>
      <c r="R16" s="54">
        <v>2352</v>
      </c>
      <c r="S16" s="54">
        <v>321</v>
      </c>
      <c r="T16" s="54">
        <v>116181</v>
      </c>
      <c r="U16" s="54">
        <v>4790</v>
      </c>
      <c r="V16" s="54">
        <v>5485</v>
      </c>
    </row>
    <row r="17" spans="1:22" ht="14.5">
      <c r="A17" s="77" t="s">
        <v>38</v>
      </c>
      <c r="B17" s="93" t="s">
        <v>212</v>
      </c>
      <c r="C17" s="93" t="s">
        <v>213</v>
      </c>
      <c r="D17" s="93" t="s">
        <v>263</v>
      </c>
      <c r="E17" s="93" t="s">
        <v>215</v>
      </c>
      <c r="F17" s="93" t="s">
        <v>304</v>
      </c>
      <c r="G17" s="93" t="s">
        <v>265</v>
      </c>
      <c r="H17" s="93" t="s">
        <v>104</v>
      </c>
      <c r="I17" s="94" t="s">
        <v>82</v>
      </c>
      <c r="J17" s="94" t="s">
        <v>220</v>
      </c>
      <c r="K17" s="94" t="s">
        <v>221</v>
      </c>
      <c r="L17" s="94" t="s">
        <v>222</v>
      </c>
      <c r="M17" s="94" t="s">
        <v>223</v>
      </c>
      <c r="N17" s="94" t="s">
        <v>224</v>
      </c>
      <c r="O17" s="94" t="s">
        <v>83</v>
      </c>
      <c r="P17" s="94" t="s">
        <v>226</v>
      </c>
      <c r="Q17" s="94" t="s">
        <v>227</v>
      </c>
      <c r="R17" s="94" t="s">
        <v>267</v>
      </c>
      <c r="S17" s="94" t="s">
        <v>229</v>
      </c>
      <c r="T17" s="94" t="s">
        <v>230</v>
      </c>
      <c r="U17" s="94" t="s">
        <v>305</v>
      </c>
      <c r="V17" s="94" t="s">
        <v>232</v>
      </c>
    </row>
    <row r="18" spans="1:22" ht="14.5">
      <c r="A18" s="27">
        <v>2018</v>
      </c>
      <c r="B18" s="54">
        <v>1255</v>
      </c>
      <c r="C18" s="54">
        <v>813</v>
      </c>
      <c r="D18" s="54">
        <v>187</v>
      </c>
      <c r="E18" s="54">
        <v>35</v>
      </c>
      <c r="F18" s="54">
        <v>1172</v>
      </c>
      <c r="G18" s="54">
        <v>99</v>
      </c>
      <c r="H18" s="54">
        <v>4089</v>
      </c>
      <c r="I18" s="163" t="s">
        <v>239</v>
      </c>
      <c r="J18" s="54">
        <v>478</v>
      </c>
      <c r="K18" s="54">
        <v>156</v>
      </c>
      <c r="L18" s="54">
        <v>22801</v>
      </c>
      <c r="M18" s="54">
        <v>716</v>
      </c>
      <c r="N18" s="54">
        <v>797</v>
      </c>
      <c r="O18" s="54">
        <v>265</v>
      </c>
      <c r="P18" s="54">
        <v>3155</v>
      </c>
      <c r="Q18" s="54">
        <v>326</v>
      </c>
      <c r="R18" s="54">
        <v>495</v>
      </c>
      <c r="S18" s="54">
        <v>335</v>
      </c>
      <c r="T18" s="54">
        <v>15709</v>
      </c>
      <c r="U18" s="54">
        <v>206</v>
      </c>
      <c r="V18" s="54">
        <v>3938</v>
      </c>
    </row>
    <row r="19" spans="1:22" ht="14.5">
      <c r="A19" s="64">
        <v>2019</v>
      </c>
      <c r="B19" s="54">
        <v>1300</v>
      </c>
      <c r="C19" s="54">
        <v>862</v>
      </c>
      <c r="D19" s="54">
        <v>197</v>
      </c>
      <c r="E19" s="54">
        <v>32</v>
      </c>
      <c r="F19" s="54">
        <v>1230</v>
      </c>
      <c r="G19" s="54">
        <v>105</v>
      </c>
      <c r="H19" s="54">
        <v>4171</v>
      </c>
      <c r="I19" s="54">
        <v>62</v>
      </c>
      <c r="J19" s="54">
        <v>480</v>
      </c>
      <c r="K19" s="54">
        <v>166</v>
      </c>
      <c r="L19" s="54">
        <v>22459</v>
      </c>
      <c r="M19" s="54">
        <v>726</v>
      </c>
      <c r="N19" s="54">
        <v>776</v>
      </c>
      <c r="O19" s="54">
        <v>269</v>
      </c>
      <c r="P19" s="54">
        <v>3206</v>
      </c>
      <c r="Q19" s="54">
        <v>357</v>
      </c>
      <c r="R19" s="54">
        <v>538</v>
      </c>
      <c r="S19" s="54">
        <v>341</v>
      </c>
      <c r="T19" s="54">
        <v>15879</v>
      </c>
      <c r="U19" s="54">
        <v>213</v>
      </c>
      <c r="V19" s="54">
        <v>3800</v>
      </c>
    </row>
    <row r="20" spans="1:22" ht="14.5">
      <c r="A20" s="64">
        <v>2020</v>
      </c>
      <c r="B20" s="54">
        <v>1375</v>
      </c>
      <c r="C20" s="54">
        <v>898</v>
      </c>
      <c r="D20" s="54">
        <v>207</v>
      </c>
      <c r="E20" s="54">
        <v>32</v>
      </c>
      <c r="F20" s="54">
        <v>1271</v>
      </c>
      <c r="G20" s="54">
        <v>118</v>
      </c>
      <c r="H20" s="54">
        <v>4272</v>
      </c>
      <c r="I20" s="54">
        <v>142</v>
      </c>
      <c r="J20" s="54">
        <v>483</v>
      </c>
      <c r="K20" s="54">
        <v>172</v>
      </c>
      <c r="L20" s="54">
        <v>22501</v>
      </c>
      <c r="M20" s="54">
        <v>755</v>
      </c>
      <c r="N20" s="54">
        <v>735</v>
      </c>
      <c r="O20" s="54">
        <v>265</v>
      </c>
      <c r="P20" s="54">
        <v>3220</v>
      </c>
      <c r="Q20" s="54">
        <v>372</v>
      </c>
      <c r="R20" s="54">
        <v>576</v>
      </c>
      <c r="S20" s="54">
        <v>347</v>
      </c>
      <c r="T20" s="54">
        <v>16015</v>
      </c>
      <c r="U20" s="54">
        <v>232</v>
      </c>
      <c r="V20" s="54">
        <v>3747</v>
      </c>
    </row>
    <row r="21" spans="1:22" ht="14.5">
      <c r="A21" s="64">
        <v>2021</v>
      </c>
      <c r="B21" s="54">
        <v>1464</v>
      </c>
      <c r="C21" s="54">
        <v>960</v>
      </c>
      <c r="D21" s="54">
        <v>231</v>
      </c>
      <c r="E21" s="54">
        <v>32</v>
      </c>
      <c r="F21" s="54">
        <v>1330</v>
      </c>
      <c r="G21" s="54">
        <v>133</v>
      </c>
      <c r="H21" s="54">
        <v>4411</v>
      </c>
      <c r="I21" s="54">
        <v>182</v>
      </c>
      <c r="J21" s="54">
        <v>483</v>
      </c>
      <c r="K21" s="54">
        <v>173</v>
      </c>
      <c r="L21" s="54">
        <v>22867</v>
      </c>
      <c r="M21" s="54">
        <v>764</v>
      </c>
      <c r="N21" s="54">
        <v>745</v>
      </c>
      <c r="O21" s="54">
        <v>257</v>
      </c>
      <c r="P21" s="54">
        <v>3298</v>
      </c>
      <c r="Q21" s="54">
        <v>411</v>
      </c>
      <c r="R21" s="54">
        <v>610</v>
      </c>
      <c r="S21" s="54">
        <v>353</v>
      </c>
      <c r="T21" s="54">
        <v>16388</v>
      </c>
      <c r="U21" s="54">
        <v>245</v>
      </c>
      <c r="V21" s="54">
        <v>3712</v>
      </c>
    </row>
    <row r="22" spans="1:22" ht="14.5">
      <c r="A22" s="64">
        <v>2022</v>
      </c>
      <c r="B22" s="54">
        <v>1534</v>
      </c>
      <c r="C22" s="54">
        <v>989</v>
      </c>
      <c r="D22" s="54">
        <v>248</v>
      </c>
      <c r="E22" s="54">
        <v>35</v>
      </c>
      <c r="F22" s="54">
        <v>1377</v>
      </c>
      <c r="G22" s="54">
        <v>153</v>
      </c>
      <c r="H22" s="54">
        <v>4519</v>
      </c>
      <c r="I22" s="54">
        <v>235</v>
      </c>
      <c r="J22" s="54">
        <v>495</v>
      </c>
      <c r="K22" s="54">
        <v>181</v>
      </c>
      <c r="L22" s="54">
        <v>23130</v>
      </c>
      <c r="M22" s="54">
        <v>793</v>
      </c>
      <c r="N22" s="54">
        <v>742</v>
      </c>
      <c r="O22" s="54">
        <v>252</v>
      </c>
      <c r="P22" s="54">
        <v>3370</v>
      </c>
      <c r="Q22" s="54">
        <v>441</v>
      </c>
      <c r="R22" s="54">
        <v>651</v>
      </c>
      <c r="S22" s="54">
        <v>364</v>
      </c>
      <c r="T22" s="54">
        <v>16667</v>
      </c>
      <c r="U22" s="54">
        <v>243</v>
      </c>
      <c r="V22" s="54">
        <v>3666</v>
      </c>
    </row>
    <row r="23" spans="1:22">
      <c r="A23" s="33" t="s">
        <v>289</v>
      </c>
    </row>
    <row r="24" spans="1:22">
      <c r="A24" s="33" t="s">
        <v>306</v>
      </c>
    </row>
    <row r="25" spans="1:22">
      <c r="A25" s="33" t="s">
        <v>76</v>
      </c>
    </row>
    <row r="26" spans="1:22">
      <c r="A26" s="33" t="s">
        <v>307</v>
      </c>
    </row>
    <row r="27" spans="1:22">
      <c r="A27" s="33" t="s">
        <v>77</v>
      </c>
    </row>
    <row r="28" spans="1:22">
      <c r="A28" s="33" t="s">
        <v>74</v>
      </c>
    </row>
  </sheetData>
  <pageMargins left="0.7" right="0.7" top="0.75" bottom="0.75" header="0.3" footer="0.3"/>
  <drawing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58F85-5906-4DE3-9D6E-47DAF141C332}">
  <dimension ref="A1:G15"/>
  <sheetViews>
    <sheetView zoomScaleNormal="100" workbookViewId="0"/>
  </sheetViews>
  <sheetFormatPr defaultColWidth="9.296875" defaultRowHeight="13.5"/>
  <cols>
    <col min="1" max="1" width="48.796875" style="25" customWidth="1"/>
    <col min="2" max="2" width="36.69921875" style="25" bestFit="1" customWidth="1"/>
    <col min="3" max="3" width="24.69921875" style="25" bestFit="1" customWidth="1"/>
    <col min="4" max="4" width="21.69921875" style="25" bestFit="1" customWidth="1"/>
    <col min="5" max="5" width="49.796875" style="25" bestFit="1" customWidth="1"/>
    <col min="6" max="6" width="44.796875" style="25" bestFit="1" customWidth="1"/>
    <col min="7" max="7" width="42" style="25" bestFit="1" customWidth="1"/>
    <col min="8" max="16384" width="9.296875" style="25"/>
  </cols>
  <sheetData>
    <row r="1" spans="1:7">
      <c r="A1" s="71" t="s">
        <v>1053</v>
      </c>
    </row>
    <row r="2" spans="1:7" ht="17.25" customHeight="1">
      <c r="A2" s="62" t="s">
        <v>310</v>
      </c>
      <c r="B2" s="62"/>
      <c r="C2" s="62"/>
      <c r="D2" s="62"/>
      <c r="E2" s="62"/>
      <c r="F2" s="62"/>
      <c r="G2" s="62"/>
    </row>
    <row r="3" spans="1:7" ht="17.25" customHeight="1">
      <c r="A3" s="60" t="s">
        <v>324</v>
      </c>
      <c r="B3" s="61"/>
      <c r="C3" s="61"/>
      <c r="D3" s="61"/>
      <c r="E3" s="61"/>
      <c r="F3" s="61"/>
      <c r="G3" s="61"/>
    </row>
    <row r="4" spans="1:7" ht="15">
      <c r="A4" s="32" t="s">
        <v>303</v>
      </c>
      <c r="B4" s="32" t="s">
        <v>316</v>
      </c>
      <c r="C4" s="79" t="s">
        <v>317</v>
      </c>
      <c r="D4" s="1" t="s">
        <v>318</v>
      </c>
      <c r="E4" s="1" t="s">
        <v>319</v>
      </c>
      <c r="F4" s="1" t="s">
        <v>320</v>
      </c>
      <c r="G4" s="1" t="s">
        <v>321</v>
      </c>
    </row>
    <row r="5" spans="1:7" ht="14.5">
      <c r="A5" s="27" t="s">
        <v>311</v>
      </c>
      <c r="B5" s="84">
        <v>4900</v>
      </c>
      <c r="C5" s="84">
        <v>3679</v>
      </c>
      <c r="D5" s="84">
        <v>1221</v>
      </c>
      <c r="E5" s="84">
        <v>4095</v>
      </c>
      <c r="F5" s="84">
        <v>3097</v>
      </c>
      <c r="G5" s="84">
        <v>998</v>
      </c>
    </row>
    <row r="6" spans="1:7" ht="14.5">
      <c r="A6" s="64" t="s">
        <v>312</v>
      </c>
      <c r="B6" s="27">
        <v>4733</v>
      </c>
      <c r="C6" s="27">
        <v>3549</v>
      </c>
      <c r="D6" s="27">
        <v>1184</v>
      </c>
      <c r="E6" s="27">
        <v>3940</v>
      </c>
      <c r="F6" s="27">
        <v>2979</v>
      </c>
      <c r="G6" s="27">
        <v>961</v>
      </c>
    </row>
    <row r="7" spans="1:7" ht="14.5">
      <c r="A7" s="64" t="s">
        <v>313</v>
      </c>
      <c r="B7" s="27">
        <v>4496</v>
      </c>
      <c r="C7" s="27">
        <v>3373</v>
      </c>
      <c r="D7" s="27">
        <v>1123</v>
      </c>
      <c r="E7" s="27">
        <v>3731</v>
      </c>
      <c r="F7" s="27">
        <v>2811</v>
      </c>
      <c r="G7" s="27">
        <v>920</v>
      </c>
    </row>
    <row r="8" spans="1:7" ht="14.5">
      <c r="A8" s="64" t="s">
        <v>314</v>
      </c>
      <c r="B8" s="27">
        <v>4476</v>
      </c>
      <c r="C8" s="27">
        <v>3382</v>
      </c>
      <c r="D8" s="27">
        <v>1094</v>
      </c>
      <c r="E8" s="27">
        <v>3748</v>
      </c>
      <c r="F8" s="27">
        <v>2845</v>
      </c>
      <c r="G8" s="27">
        <v>903</v>
      </c>
    </row>
    <row r="9" spans="1:7" ht="14.5">
      <c r="A9" s="64" t="s">
        <v>315</v>
      </c>
      <c r="B9" s="27">
        <v>4315</v>
      </c>
      <c r="C9" s="27">
        <v>3275</v>
      </c>
      <c r="D9" s="27">
        <v>1040</v>
      </c>
      <c r="E9" s="27">
        <v>3601</v>
      </c>
      <c r="F9" s="27">
        <v>2753</v>
      </c>
      <c r="G9" s="27">
        <v>848</v>
      </c>
    </row>
    <row r="10" spans="1:7" ht="14.5">
      <c r="A10" s="2" t="s">
        <v>1056</v>
      </c>
      <c r="B10" s="95">
        <v>-14.377434491899976</v>
      </c>
      <c r="C10" s="95">
        <v>-13.44642055729947</v>
      </c>
      <c r="D10" s="95">
        <v>-17.18267631450054</v>
      </c>
      <c r="E10" s="95">
        <v>-14.498697298722304</v>
      </c>
      <c r="F10" s="95">
        <v>-13.569202062279317</v>
      </c>
      <c r="G10" s="95">
        <v>-17.383112877143112</v>
      </c>
    </row>
    <row r="11" spans="1:7">
      <c r="A11" s="33" t="s">
        <v>289</v>
      </c>
    </row>
    <row r="12" spans="1:7">
      <c r="A12" s="33" t="s">
        <v>322</v>
      </c>
    </row>
    <row r="13" spans="1:7">
      <c r="A13" s="33" t="s">
        <v>323</v>
      </c>
    </row>
    <row r="14" spans="1:7">
      <c r="A14" s="33"/>
    </row>
    <row r="15" spans="1:7">
      <c r="A15" s="33"/>
    </row>
  </sheetData>
  <pageMargins left="0.7" right="0.7" top="0.75" bottom="0.75" header="0.3" footer="0.3"/>
  <drawing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68385-EB68-489F-AC32-01CD6AA2FAC9}">
  <dimension ref="A1:G35"/>
  <sheetViews>
    <sheetView zoomScaleNormal="100" workbookViewId="0"/>
  </sheetViews>
  <sheetFormatPr defaultColWidth="9.296875" defaultRowHeight="13.5"/>
  <cols>
    <col min="1" max="1" width="48.796875" style="25" customWidth="1"/>
    <col min="2" max="2" width="40" style="25" bestFit="1" customWidth="1"/>
    <col min="3" max="3" width="39.19921875" style="25" bestFit="1" customWidth="1"/>
    <col min="4" max="4" width="13.296875" style="25" customWidth="1"/>
    <col min="5" max="5" width="29.5" style="25" bestFit="1" customWidth="1"/>
    <col min="6" max="6" width="13.296875" style="25" customWidth="1"/>
    <col min="7" max="7" width="53.796875" style="25" bestFit="1" customWidth="1"/>
    <col min="8" max="16384" width="9.296875" style="25"/>
  </cols>
  <sheetData>
    <row r="1" spans="1:7">
      <c r="A1" s="71" t="s">
        <v>1054</v>
      </c>
    </row>
    <row r="2" spans="1:7" ht="17.25" customHeight="1">
      <c r="A2" s="62" t="s">
        <v>325</v>
      </c>
      <c r="B2" s="62"/>
      <c r="C2" s="62"/>
      <c r="D2" s="62"/>
      <c r="E2" s="62"/>
      <c r="F2" s="62"/>
      <c r="G2" s="62"/>
    </row>
    <row r="3" spans="1:7" ht="17.25" customHeight="1">
      <c r="A3" s="60" t="s">
        <v>335</v>
      </c>
      <c r="B3" s="61"/>
      <c r="C3" s="61"/>
      <c r="D3" s="61"/>
      <c r="E3" s="61"/>
      <c r="F3" s="61"/>
      <c r="G3" s="61"/>
    </row>
    <row r="4" spans="1:7" ht="15">
      <c r="A4" s="32" t="s">
        <v>327</v>
      </c>
      <c r="B4" s="1" t="s">
        <v>25</v>
      </c>
      <c r="C4" s="1" t="s">
        <v>23</v>
      </c>
      <c r="D4" s="1" t="s">
        <v>121</v>
      </c>
      <c r="E4" s="1" t="s">
        <v>308</v>
      </c>
      <c r="F4" s="72" t="s">
        <v>26</v>
      </c>
      <c r="G4" s="72" t="s">
        <v>1057</v>
      </c>
    </row>
    <row r="5" spans="1:7" ht="14.5">
      <c r="A5" s="63" t="s">
        <v>329</v>
      </c>
      <c r="B5" s="94" t="s">
        <v>25</v>
      </c>
      <c r="C5" s="94" t="s">
        <v>23</v>
      </c>
      <c r="D5" s="94" t="s">
        <v>121</v>
      </c>
      <c r="E5" s="94" t="s">
        <v>308</v>
      </c>
      <c r="F5" s="94" t="s">
        <v>26</v>
      </c>
      <c r="G5" s="94" t="s">
        <v>328</v>
      </c>
    </row>
    <row r="6" spans="1:7" ht="14.5">
      <c r="A6" s="84" t="s">
        <v>212</v>
      </c>
      <c r="B6" s="84">
        <v>3253</v>
      </c>
      <c r="C6" s="84">
        <v>3376</v>
      </c>
      <c r="D6" s="84">
        <v>3439</v>
      </c>
      <c r="E6" s="84">
        <v>3556</v>
      </c>
      <c r="F6" s="54">
        <v>3767</v>
      </c>
      <c r="G6" s="96">
        <v>12.5939546964697</v>
      </c>
    </row>
    <row r="7" spans="1:7" ht="14.5">
      <c r="A7" s="27" t="s">
        <v>227</v>
      </c>
      <c r="B7" s="27">
        <v>4802</v>
      </c>
      <c r="C7" s="27">
        <v>4818</v>
      </c>
      <c r="D7" s="27">
        <v>4534</v>
      </c>
      <c r="E7" s="27">
        <v>4598</v>
      </c>
      <c r="F7" s="54">
        <v>4632</v>
      </c>
      <c r="G7" s="96">
        <v>-6.2114305972238997</v>
      </c>
    </row>
    <row r="8" spans="1:7" ht="14.5">
      <c r="A8" s="63" t="s">
        <v>330</v>
      </c>
      <c r="B8" s="86" t="s">
        <v>25</v>
      </c>
      <c r="C8" s="86" t="s">
        <v>23</v>
      </c>
      <c r="D8" s="86" t="s">
        <v>121</v>
      </c>
      <c r="E8" s="86" t="s">
        <v>308</v>
      </c>
      <c r="F8" s="86" t="s">
        <v>26</v>
      </c>
      <c r="G8" s="97" t="s">
        <v>328</v>
      </c>
    </row>
    <row r="9" spans="1:7" ht="14.5">
      <c r="A9" s="27" t="s">
        <v>213</v>
      </c>
      <c r="B9" s="27">
        <v>9515</v>
      </c>
      <c r="C9" s="27">
        <v>9506</v>
      </c>
      <c r="D9" s="27">
        <v>9430</v>
      </c>
      <c r="E9" s="27">
        <v>9553</v>
      </c>
      <c r="F9" s="54">
        <v>9651</v>
      </c>
      <c r="G9" s="96">
        <v>-1.3795364732638999</v>
      </c>
    </row>
    <row r="10" spans="1:7" ht="14.5">
      <c r="A10" s="64" t="s">
        <v>263</v>
      </c>
      <c r="B10" s="27">
        <v>1016</v>
      </c>
      <c r="C10" s="27">
        <v>1051</v>
      </c>
      <c r="D10" s="27">
        <v>1105</v>
      </c>
      <c r="E10" s="27">
        <v>1125</v>
      </c>
      <c r="F10" s="54">
        <v>1173</v>
      </c>
      <c r="G10" s="96">
        <v>12.2555496233854</v>
      </c>
    </row>
    <row r="11" spans="1:7" ht="14.5">
      <c r="A11" s="27" t="s">
        <v>215</v>
      </c>
      <c r="B11" s="27">
        <v>7795</v>
      </c>
      <c r="C11" s="27">
        <v>7912</v>
      </c>
      <c r="D11" s="27">
        <v>7797</v>
      </c>
      <c r="E11" s="27">
        <v>8020</v>
      </c>
      <c r="F11" s="54">
        <v>8103</v>
      </c>
      <c r="G11" s="96">
        <v>1.0725530219838</v>
      </c>
    </row>
    <row r="12" spans="1:7" ht="14.5">
      <c r="A12" s="95" t="s">
        <v>326</v>
      </c>
      <c r="B12" s="174">
        <v>8148</v>
      </c>
      <c r="C12" s="174">
        <v>8185</v>
      </c>
      <c r="D12" s="174">
        <v>7975</v>
      </c>
      <c r="E12" s="174">
        <v>7879</v>
      </c>
      <c r="F12" s="90">
        <v>7907</v>
      </c>
      <c r="G12" s="96">
        <v>-5.6451486202963004</v>
      </c>
    </row>
    <row r="13" spans="1:7" ht="14.5">
      <c r="A13" s="77" t="s">
        <v>265</v>
      </c>
      <c r="B13" s="54">
        <v>1293</v>
      </c>
      <c r="C13" s="54">
        <v>1315</v>
      </c>
      <c r="D13" s="54">
        <v>1382</v>
      </c>
      <c r="E13" s="54">
        <v>1426</v>
      </c>
      <c r="F13" s="54">
        <v>1466</v>
      </c>
      <c r="G13" s="96">
        <v>10.2399383920165</v>
      </c>
    </row>
    <row r="14" spans="1:7" ht="14.5">
      <c r="A14" s="77" t="s">
        <v>104</v>
      </c>
      <c r="B14" s="54">
        <v>13753</v>
      </c>
      <c r="C14" s="54">
        <v>13726</v>
      </c>
      <c r="D14" s="54">
        <v>13817</v>
      </c>
      <c r="E14" s="54">
        <v>13867</v>
      </c>
      <c r="F14" s="54">
        <v>13932</v>
      </c>
      <c r="G14" s="96">
        <v>-1.5037855846159001</v>
      </c>
    </row>
    <row r="15" spans="1:7" ht="14.5">
      <c r="A15" s="54" t="s">
        <v>283</v>
      </c>
      <c r="B15" s="169" t="s">
        <v>239</v>
      </c>
      <c r="C15" s="54">
        <v>614</v>
      </c>
      <c r="D15" s="54">
        <v>1649</v>
      </c>
      <c r="E15" s="54">
        <v>2037</v>
      </c>
      <c r="F15" s="54">
        <v>2400</v>
      </c>
      <c r="G15" s="170" t="s">
        <v>239</v>
      </c>
    </row>
    <row r="16" spans="1:7" ht="14.5">
      <c r="A16" s="54" t="s">
        <v>220</v>
      </c>
      <c r="B16" s="54">
        <v>609</v>
      </c>
      <c r="C16" s="54">
        <v>607</v>
      </c>
      <c r="D16" s="54">
        <v>606</v>
      </c>
      <c r="E16" s="54">
        <v>620</v>
      </c>
      <c r="F16" s="54">
        <v>631</v>
      </c>
      <c r="G16" s="96">
        <v>0.74316321020706</v>
      </c>
    </row>
    <row r="17" spans="1:7" ht="14.5">
      <c r="A17" s="54" t="s">
        <v>221</v>
      </c>
      <c r="B17" s="54">
        <v>1876</v>
      </c>
      <c r="C17" s="54">
        <v>1915</v>
      </c>
      <c r="D17" s="54">
        <v>1971</v>
      </c>
      <c r="E17" s="54">
        <v>2034</v>
      </c>
      <c r="F17" s="54">
        <v>2090</v>
      </c>
      <c r="G17" s="96">
        <v>8.3220744524915897</v>
      </c>
    </row>
    <row r="18" spans="1:7" ht="14.5">
      <c r="A18" s="54" t="s">
        <v>222</v>
      </c>
      <c r="B18" s="54">
        <v>40933</v>
      </c>
      <c r="C18" s="54">
        <v>40906</v>
      </c>
      <c r="D18" s="54">
        <v>41530</v>
      </c>
      <c r="E18" s="54">
        <v>42647</v>
      </c>
      <c r="F18" s="54">
        <v>43579</v>
      </c>
      <c r="G18" s="96">
        <v>3.51593311478877</v>
      </c>
    </row>
    <row r="19" spans="1:7" ht="14.5">
      <c r="A19" s="54" t="s">
        <v>223</v>
      </c>
      <c r="B19" s="54">
        <v>942</v>
      </c>
      <c r="C19" s="54">
        <v>941</v>
      </c>
      <c r="D19" s="54">
        <v>987</v>
      </c>
      <c r="E19" s="54">
        <v>1000</v>
      </c>
      <c r="F19" s="54">
        <v>1037</v>
      </c>
      <c r="G19" s="96">
        <v>7.03636947996758</v>
      </c>
    </row>
    <row r="20" spans="1:7" ht="14.5">
      <c r="A20" s="77" t="s">
        <v>83</v>
      </c>
      <c r="B20" s="54">
        <v>242</v>
      </c>
      <c r="C20" s="54">
        <v>258</v>
      </c>
      <c r="D20" s="54">
        <v>277</v>
      </c>
      <c r="E20" s="54">
        <v>273</v>
      </c>
      <c r="F20" s="54">
        <v>277</v>
      </c>
      <c r="G20" s="96">
        <v>11.293017978935801</v>
      </c>
    </row>
    <row r="21" spans="1:7" ht="14.5">
      <c r="A21" s="54" t="s">
        <v>226</v>
      </c>
      <c r="B21" s="54">
        <v>8781</v>
      </c>
      <c r="C21" s="54">
        <v>8925</v>
      </c>
      <c r="D21" s="54">
        <v>9166</v>
      </c>
      <c r="E21" s="54">
        <v>9483</v>
      </c>
      <c r="F21" s="54">
        <v>9798</v>
      </c>
      <c r="G21" s="96">
        <v>8.4918149163304406</v>
      </c>
    </row>
    <row r="22" spans="1:7" ht="14.5">
      <c r="A22" s="77" t="s">
        <v>267</v>
      </c>
      <c r="B22" s="54">
        <v>2259</v>
      </c>
      <c r="C22" s="54">
        <v>2412</v>
      </c>
      <c r="D22" s="54">
        <v>2551</v>
      </c>
      <c r="E22" s="54">
        <v>2671</v>
      </c>
      <c r="F22" s="54">
        <v>2816</v>
      </c>
      <c r="G22" s="96">
        <v>21.2048325720645</v>
      </c>
    </row>
    <row r="23" spans="1:7" ht="14.5">
      <c r="A23" s="54" t="s">
        <v>229</v>
      </c>
      <c r="B23" s="54">
        <v>406</v>
      </c>
      <c r="C23" s="54">
        <v>419</v>
      </c>
      <c r="D23" s="54">
        <v>437</v>
      </c>
      <c r="E23" s="54">
        <v>453</v>
      </c>
      <c r="F23" s="54">
        <v>475</v>
      </c>
      <c r="G23" s="96">
        <v>13.7551565566918</v>
      </c>
    </row>
    <row r="24" spans="1:7" ht="14.5">
      <c r="A24" s="54" t="s">
        <v>230</v>
      </c>
      <c r="B24" s="54">
        <v>112336</v>
      </c>
      <c r="C24" s="54">
        <v>113099</v>
      </c>
      <c r="D24" s="54">
        <v>111824</v>
      </c>
      <c r="E24" s="54">
        <v>114700</v>
      </c>
      <c r="F24" s="54">
        <v>116037</v>
      </c>
      <c r="G24" s="96">
        <v>0.4340677807883</v>
      </c>
    </row>
    <row r="25" spans="1:7" ht="14.5">
      <c r="A25" s="70" t="s">
        <v>1083</v>
      </c>
      <c r="B25" s="94" t="s">
        <v>25</v>
      </c>
      <c r="C25" s="94" t="s">
        <v>23</v>
      </c>
      <c r="D25" s="94" t="s">
        <v>121</v>
      </c>
      <c r="E25" s="94" t="s">
        <v>308</v>
      </c>
      <c r="F25" s="94" t="s">
        <v>26</v>
      </c>
      <c r="G25" s="98" t="s">
        <v>328</v>
      </c>
    </row>
    <row r="26" spans="1:7" ht="14.5">
      <c r="A26" s="54" t="s">
        <v>224</v>
      </c>
      <c r="B26" s="54">
        <v>2409</v>
      </c>
      <c r="C26" s="54">
        <v>2417</v>
      </c>
      <c r="D26" s="54">
        <v>2399</v>
      </c>
      <c r="E26" s="54">
        <v>2430</v>
      </c>
      <c r="F26" s="54">
        <v>2435</v>
      </c>
      <c r="G26" s="96">
        <v>-1.7198791168984</v>
      </c>
    </row>
    <row r="27" spans="1:7" ht="14.5">
      <c r="A27" s="70" t="s">
        <v>1084</v>
      </c>
      <c r="B27" s="54"/>
      <c r="C27" s="54"/>
      <c r="D27" s="54"/>
      <c r="E27" s="54"/>
      <c r="F27" s="54"/>
      <c r="G27" s="96"/>
    </row>
    <row r="28" spans="1:7" ht="14.5">
      <c r="A28" s="54" t="s">
        <v>231</v>
      </c>
      <c r="B28" s="54">
        <v>4415</v>
      </c>
      <c r="C28" s="54">
        <v>4408</v>
      </c>
      <c r="D28" s="54">
        <v>4312</v>
      </c>
      <c r="E28" s="54">
        <v>4302</v>
      </c>
      <c r="F28" s="54">
        <v>4159</v>
      </c>
      <c r="G28" s="96">
        <v>-8.4071170653022005</v>
      </c>
    </row>
    <row r="29" spans="1:7" ht="14.5">
      <c r="A29" s="54" t="s">
        <v>232</v>
      </c>
      <c r="B29" s="54">
        <v>8213</v>
      </c>
      <c r="C29" s="54">
        <v>8001</v>
      </c>
      <c r="D29" s="54">
        <v>7982</v>
      </c>
      <c r="E29" s="54">
        <v>8069</v>
      </c>
      <c r="F29" s="54">
        <v>8167</v>
      </c>
      <c r="G29" s="96">
        <v>-3.3138540001430998</v>
      </c>
    </row>
    <row r="30" spans="1:7">
      <c r="A30" s="33" t="s">
        <v>289</v>
      </c>
    </row>
    <row r="31" spans="1:7">
      <c r="A31" s="33" t="s">
        <v>338</v>
      </c>
    </row>
    <row r="32" spans="1:7">
      <c r="A32" s="33" t="s">
        <v>76</v>
      </c>
    </row>
    <row r="33" spans="1:1">
      <c r="A33" s="33" t="s">
        <v>307</v>
      </c>
    </row>
    <row r="34" spans="1:1">
      <c r="A34" s="33" t="s">
        <v>77</v>
      </c>
    </row>
    <row r="35" spans="1:1">
      <c r="A35" s="33" t="s">
        <v>74</v>
      </c>
    </row>
  </sheetData>
  <pageMargins left="0.7" right="0.7" top="0.75" bottom="0.75" header="0.3" footer="0.3"/>
  <drawing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707D6-289F-430A-860F-D05416628A25}">
  <dimension ref="A1:G35"/>
  <sheetViews>
    <sheetView topLeftCell="A16" zoomScaleNormal="100" workbookViewId="0"/>
  </sheetViews>
  <sheetFormatPr defaultColWidth="9.296875" defaultRowHeight="13.5"/>
  <cols>
    <col min="1" max="1" width="48.796875" style="25" customWidth="1"/>
    <col min="2" max="2" width="40" style="25" bestFit="1" customWidth="1"/>
    <col min="3" max="3" width="39.19921875" style="25" bestFit="1" customWidth="1"/>
    <col min="4" max="4" width="13.296875" style="25" customWidth="1"/>
    <col min="5" max="5" width="29.5" style="25" bestFit="1" customWidth="1"/>
    <col min="6" max="6" width="13.296875" style="25" customWidth="1"/>
    <col min="7" max="7" width="59.796875" style="25" bestFit="1" customWidth="1"/>
    <col min="8" max="16384" width="9.296875" style="25"/>
  </cols>
  <sheetData>
    <row r="1" spans="1:7">
      <c r="A1" s="71" t="s">
        <v>1053</v>
      </c>
    </row>
    <row r="2" spans="1:7" ht="17.25" customHeight="1">
      <c r="A2" s="62" t="s">
        <v>333</v>
      </c>
      <c r="B2" s="62"/>
      <c r="C2" s="62"/>
      <c r="D2" s="62"/>
      <c r="E2" s="62"/>
      <c r="F2" s="62"/>
      <c r="G2" s="62"/>
    </row>
    <row r="3" spans="1:7" ht="17.25" customHeight="1">
      <c r="A3" s="60" t="s">
        <v>334</v>
      </c>
      <c r="B3" s="61"/>
      <c r="C3" s="61"/>
      <c r="D3" s="61"/>
      <c r="E3" s="61"/>
      <c r="F3" s="61"/>
      <c r="G3" s="61"/>
    </row>
    <row r="4" spans="1:7" ht="15">
      <c r="A4" s="32" t="s">
        <v>327</v>
      </c>
      <c r="B4" s="1" t="s">
        <v>25</v>
      </c>
      <c r="C4" s="1" t="s">
        <v>23</v>
      </c>
      <c r="D4" s="1" t="s">
        <v>121</v>
      </c>
      <c r="E4" s="1" t="s">
        <v>308</v>
      </c>
      <c r="F4" s="72" t="s">
        <v>26</v>
      </c>
      <c r="G4" s="72" t="s">
        <v>1057</v>
      </c>
    </row>
    <row r="5" spans="1:7" ht="14.5">
      <c r="A5" s="63" t="s">
        <v>329</v>
      </c>
      <c r="B5" s="94" t="s">
        <v>25</v>
      </c>
      <c r="C5" s="94" t="s">
        <v>23</v>
      </c>
      <c r="D5" s="94" t="s">
        <v>121</v>
      </c>
      <c r="E5" s="94" t="s">
        <v>308</v>
      </c>
      <c r="F5" s="94" t="s">
        <v>26</v>
      </c>
      <c r="G5" s="94" t="s">
        <v>328</v>
      </c>
    </row>
    <row r="6" spans="1:7" ht="14.5">
      <c r="A6" s="84" t="s">
        <v>212</v>
      </c>
      <c r="B6" s="84">
        <v>2424</v>
      </c>
      <c r="C6" s="84">
        <v>2496</v>
      </c>
      <c r="D6" s="84">
        <v>2519</v>
      </c>
      <c r="E6" s="84">
        <v>2586</v>
      </c>
      <c r="F6" s="54">
        <v>2757</v>
      </c>
      <c r="G6" s="96">
        <v>10.7873925730579</v>
      </c>
    </row>
    <row r="7" spans="1:7" ht="14.5">
      <c r="A7" s="27" t="s">
        <v>227</v>
      </c>
      <c r="B7" s="27">
        <v>4518</v>
      </c>
      <c r="C7" s="27">
        <v>4505</v>
      </c>
      <c r="D7" s="27">
        <v>4210</v>
      </c>
      <c r="E7" s="27">
        <v>4251</v>
      </c>
      <c r="F7" s="54">
        <v>4268</v>
      </c>
      <c r="G7" s="96">
        <v>-7.9837829353692999</v>
      </c>
    </row>
    <row r="8" spans="1:7" ht="14.5">
      <c r="A8" s="63" t="s">
        <v>330</v>
      </c>
      <c r="B8" s="86" t="s">
        <v>25</v>
      </c>
      <c r="C8" s="86" t="s">
        <v>23</v>
      </c>
      <c r="D8" s="86" t="s">
        <v>121</v>
      </c>
      <c r="E8" s="86" t="s">
        <v>308</v>
      </c>
      <c r="F8" s="86" t="s">
        <v>26</v>
      </c>
      <c r="G8" s="97" t="s">
        <v>328</v>
      </c>
    </row>
    <row r="9" spans="1:7" ht="14.5">
      <c r="A9" s="27" t="s">
        <v>213</v>
      </c>
      <c r="B9" s="27">
        <v>8910</v>
      </c>
      <c r="C9" s="27">
        <v>8872</v>
      </c>
      <c r="D9" s="27">
        <v>8788</v>
      </c>
      <c r="E9" s="27">
        <v>8857</v>
      </c>
      <c r="F9" s="54">
        <v>8935</v>
      </c>
      <c r="G9" s="96">
        <v>-2.3205864797974001</v>
      </c>
    </row>
    <row r="10" spans="1:7" ht="14.5">
      <c r="A10" s="64" t="s">
        <v>263</v>
      </c>
      <c r="B10" s="27">
        <v>880</v>
      </c>
      <c r="C10" s="27">
        <v>913</v>
      </c>
      <c r="D10" s="27">
        <v>943</v>
      </c>
      <c r="E10" s="27">
        <v>949</v>
      </c>
      <c r="F10" s="54">
        <v>982</v>
      </c>
      <c r="G10" s="96">
        <v>8.6963613629540895</v>
      </c>
    </row>
    <row r="11" spans="1:7" ht="14.5">
      <c r="A11" s="27" t="s">
        <v>215</v>
      </c>
      <c r="B11" s="27">
        <v>7771</v>
      </c>
      <c r="C11" s="27">
        <v>7886</v>
      </c>
      <c r="D11" s="27">
        <v>7775</v>
      </c>
      <c r="E11" s="27">
        <v>7998</v>
      </c>
      <c r="F11" s="54">
        <v>8080</v>
      </c>
      <c r="G11" s="96">
        <v>1.27928865966876</v>
      </c>
    </row>
    <row r="12" spans="1:7" ht="14.5">
      <c r="A12" s="95" t="s">
        <v>326</v>
      </c>
      <c r="B12" s="95">
        <v>7226</v>
      </c>
      <c r="C12" s="95">
        <v>7223</v>
      </c>
      <c r="D12" s="95">
        <v>6977</v>
      </c>
      <c r="E12" s="95">
        <v>6845</v>
      </c>
      <c r="F12" s="54">
        <v>6840</v>
      </c>
      <c r="G12" s="96">
        <v>-7.7971521829841004</v>
      </c>
    </row>
    <row r="13" spans="1:7" ht="14.5">
      <c r="A13" s="77" t="s">
        <v>265</v>
      </c>
      <c r="B13" s="54">
        <v>1228</v>
      </c>
      <c r="C13" s="54">
        <v>1247</v>
      </c>
      <c r="D13" s="54">
        <v>1304</v>
      </c>
      <c r="E13" s="54">
        <v>1338</v>
      </c>
      <c r="F13" s="54">
        <v>1367</v>
      </c>
      <c r="G13" s="96">
        <v>8.4317178804633794</v>
      </c>
    </row>
    <row r="14" spans="1:7" ht="14.5">
      <c r="A14" s="77" t="s">
        <v>104</v>
      </c>
      <c r="B14" s="54">
        <v>10520</v>
      </c>
      <c r="C14" s="54">
        <v>10451</v>
      </c>
      <c r="D14" s="54">
        <v>10444</v>
      </c>
      <c r="E14" s="54">
        <v>10352</v>
      </c>
      <c r="F14" s="54">
        <v>10344</v>
      </c>
      <c r="G14" s="96">
        <v>-4.2234999471679</v>
      </c>
    </row>
    <row r="15" spans="1:7" ht="14.5">
      <c r="A15" s="54" t="s">
        <v>283</v>
      </c>
      <c r="B15" s="169" t="s">
        <v>239</v>
      </c>
      <c r="C15" s="54">
        <v>556</v>
      </c>
      <c r="D15" s="54">
        <v>1518</v>
      </c>
      <c r="E15" s="54">
        <v>1871</v>
      </c>
      <c r="F15" s="54">
        <v>2186</v>
      </c>
      <c r="G15" s="168" t="s">
        <v>239</v>
      </c>
    </row>
    <row r="16" spans="1:7" ht="14.5">
      <c r="A16" s="54" t="s">
        <v>220</v>
      </c>
      <c r="B16" s="54">
        <v>228</v>
      </c>
      <c r="C16" s="54">
        <v>225</v>
      </c>
      <c r="D16" s="54">
        <v>228</v>
      </c>
      <c r="E16" s="54">
        <v>234</v>
      </c>
      <c r="F16" s="54">
        <v>246</v>
      </c>
      <c r="G16" s="171">
        <v>5.0960638325485998</v>
      </c>
    </row>
    <row r="17" spans="1:7" ht="14.5">
      <c r="A17" s="54" t="s">
        <v>221</v>
      </c>
      <c r="B17" s="54">
        <v>1756</v>
      </c>
      <c r="C17" s="54">
        <v>1790</v>
      </c>
      <c r="D17" s="54">
        <v>1844</v>
      </c>
      <c r="E17" s="54">
        <v>1912</v>
      </c>
      <c r="F17" s="54">
        <v>1962</v>
      </c>
      <c r="G17" s="96">
        <v>8.8330203775139395</v>
      </c>
    </row>
    <row r="18" spans="1:7" ht="14.5">
      <c r="A18" s="54" t="s">
        <v>222</v>
      </c>
      <c r="B18" s="54">
        <v>20063</v>
      </c>
      <c r="C18" s="54">
        <v>20384</v>
      </c>
      <c r="D18" s="54">
        <v>20913</v>
      </c>
      <c r="E18" s="54">
        <v>21634</v>
      </c>
      <c r="F18" s="54">
        <v>22256</v>
      </c>
      <c r="G18" s="96">
        <v>8.0531494973439504</v>
      </c>
    </row>
    <row r="19" spans="1:7" ht="14.5">
      <c r="A19" s="54" t="s">
        <v>223</v>
      </c>
      <c r="B19" s="54">
        <v>424</v>
      </c>
      <c r="C19" s="54">
        <v>425</v>
      </c>
      <c r="D19" s="54">
        <v>449</v>
      </c>
      <c r="E19" s="54">
        <v>448</v>
      </c>
      <c r="F19" s="54">
        <v>468</v>
      </c>
      <c r="G19" s="96">
        <v>7.5142889552487597</v>
      </c>
    </row>
    <row r="20" spans="1:7" ht="14.5">
      <c r="A20" s="77" t="s">
        <v>83</v>
      </c>
      <c r="B20" s="54">
        <v>113</v>
      </c>
      <c r="C20" s="54">
        <v>122</v>
      </c>
      <c r="D20" s="54">
        <v>140</v>
      </c>
      <c r="E20" s="54">
        <v>142</v>
      </c>
      <c r="F20" s="54">
        <v>145</v>
      </c>
      <c r="G20" s="96">
        <v>24.9901385101107</v>
      </c>
    </row>
    <row r="21" spans="1:7" ht="14.5">
      <c r="A21" s="54" t="s">
        <v>226</v>
      </c>
      <c r="B21" s="54">
        <v>6271</v>
      </c>
      <c r="C21" s="54">
        <v>6362</v>
      </c>
      <c r="D21" s="54">
        <v>6567</v>
      </c>
      <c r="E21" s="54">
        <v>6830</v>
      </c>
      <c r="F21" s="54">
        <v>7056</v>
      </c>
      <c r="G21" s="96">
        <v>9.5993458206517506</v>
      </c>
    </row>
    <row r="22" spans="1:7" ht="14.5">
      <c r="A22" s="77" t="s">
        <v>267</v>
      </c>
      <c r="B22" s="54">
        <v>1789</v>
      </c>
      <c r="C22" s="54">
        <v>1902</v>
      </c>
      <c r="D22" s="54">
        <v>2003</v>
      </c>
      <c r="E22" s="54">
        <v>2102</v>
      </c>
      <c r="F22" s="54">
        <v>2216</v>
      </c>
      <c r="G22" s="96">
        <v>20.655078367956602</v>
      </c>
    </row>
    <row r="23" spans="1:7" ht="14.5">
      <c r="A23" s="54" t="s">
        <v>229</v>
      </c>
      <c r="B23" s="54">
        <v>185</v>
      </c>
      <c r="C23" s="54">
        <v>199</v>
      </c>
      <c r="D23" s="54">
        <v>209</v>
      </c>
      <c r="E23" s="54">
        <v>223</v>
      </c>
      <c r="F23" s="54">
        <v>235</v>
      </c>
      <c r="G23" s="96">
        <v>23.7320830619195</v>
      </c>
    </row>
    <row r="24" spans="1:7" ht="14.5">
      <c r="A24" s="54" t="s">
        <v>230</v>
      </c>
      <c r="B24" s="54">
        <v>99049</v>
      </c>
      <c r="C24" s="54">
        <v>99701</v>
      </c>
      <c r="D24" s="54">
        <v>98341</v>
      </c>
      <c r="E24" s="54">
        <v>100822</v>
      </c>
      <c r="F24" s="54">
        <v>101868</v>
      </c>
      <c r="G24" s="96">
        <v>0.17835014863900001</v>
      </c>
    </row>
    <row r="25" spans="1:7" ht="14.5">
      <c r="A25" s="70" t="s">
        <v>331</v>
      </c>
      <c r="B25" s="94" t="s">
        <v>25</v>
      </c>
      <c r="C25" s="94" t="s">
        <v>23</v>
      </c>
      <c r="D25" s="94" t="s">
        <v>121</v>
      </c>
      <c r="E25" s="94" t="s">
        <v>308</v>
      </c>
      <c r="F25" s="94" t="s">
        <v>26</v>
      </c>
      <c r="G25" s="98" t="s">
        <v>328</v>
      </c>
    </row>
    <row r="26" spans="1:7" ht="14.5">
      <c r="A26" s="54" t="s">
        <v>224</v>
      </c>
      <c r="B26" s="54">
        <v>1700</v>
      </c>
      <c r="C26" s="54">
        <v>1725</v>
      </c>
      <c r="D26" s="54">
        <v>1753</v>
      </c>
      <c r="E26" s="54">
        <v>1773</v>
      </c>
      <c r="F26" s="54">
        <v>1778</v>
      </c>
      <c r="G26" s="96">
        <v>1.8753293655999299</v>
      </c>
    </row>
    <row r="27" spans="1:7" ht="14.5">
      <c r="A27" s="70" t="s">
        <v>332</v>
      </c>
      <c r="B27" s="54"/>
      <c r="C27" s="54"/>
      <c r="D27" s="54"/>
      <c r="E27" s="54"/>
      <c r="F27" s="54"/>
      <c r="G27" s="96"/>
    </row>
    <row r="28" spans="1:7" ht="14.5">
      <c r="A28" s="54" t="s">
        <v>231</v>
      </c>
      <c r="B28" s="54">
        <v>4247</v>
      </c>
      <c r="C28" s="54">
        <v>4232</v>
      </c>
      <c r="D28" s="54">
        <v>4123</v>
      </c>
      <c r="E28" s="54">
        <v>4103</v>
      </c>
      <c r="F28" s="54">
        <v>3962</v>
      </c>
      <c r="G28" s="96">
        <v>-9.1304450982720002</v>
      </c>
    </row>
    <row r="29" spans="1:7" ht="14.5">
      <c r="A29" s="54" t="s">
        <v>232</v>
      </c>
      <c r="B29" s="54">
        <v>4734</v>
      </c>
      <c r="C29" s="54">
        <v>4658</v>
      </c>
      <c r="D29" s="54">
        <v>4674</v>
      </c>
      <c r="E29" s="54">
        <v>4775</v>
      </c>
      <c r="F29" s="54">
        <v>4899</v>
      </c>
      <c r="G29" s="96">
        <v>0.80112437888296995</v>
      </c>
    </row>
    <row r="30" spans="1:7">
      <c r="A30" s="33" t="s">
        <v>289</v>
      </c>
    </row>
    <row r="31" spans="1:7">
      <c r="A31" s="33" t="s">
        <v>338</v>
      </c>
    </row>
    <row r="32" spans="1:7">
      <c r="A32" s="33" t="s">
        <v>76</v>
      </c>
    </row>
    <row r="33" spans="1:1">
      <c r="A33" s="33" t="s">
        <v>307</v>
      </c>
    </row>
    <row r="34" spans="1:1">
      <c r="A34" s="33" t="s">
        <v>77</v>
      </c>
    </row>
    <row r="35" spans="1:1">
      <c r="A35" s="33" t="s">
        <v>74</v>
      </c>
    </row>
  </sheetData>
  <pageMargins left="0.7" right="0.7" top="0.75" bottom="0.75" header="0.3" footer="0.3"/>
  <drawing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8997-5AF1-4F4A-8D27-8179B7519FAF}">
  <dimension ref="A1:G35"/>
  <sheetViews>
    <sheetView zoomScaleNormal="100" workbookViewId="0"/>
  </sheetViews>
  <sheetFormatPr defaultColWidth="9.296875" defaultRowHeight="13.5"/>
  <cols>
    <col min="1" max="1" width="48.796875" style="25" customWidth="1"/>
    <col min="2" max="2" width="40" style="25" bestFit="1" customWidth="1"/>
    <col min="3" max="3" width="39.19921875" style="25" bestFit="1" customWidth="1"/>
    <col min="4" max="4" width="13.296875" style="25" customWidth="1"/>
    <col min="5" max="5" width="29.5" style="25" bestFit="1" customWidth="1"/>
    <col min="6" max="6" width="13.296875" style="25" customWidth="1"/>
    <col min="7" max="7" width="53.796875" style="25" bestFit="1" customWidth="1"/>
    <col min="8" max="16384" width="9.296875" style="25"/>
  </cols>
  <sheetData>
    <row r="1" spans="1:7">
      <c r="A1" s="71" t="s">
        <v>1053</v>
      </c>
    </row>
    <row r="2" spans="1:7" ht="17.25" customHeight="1">
      <c r="A2" s="62" t="s">
        <v>336</v>
      </c>
      <c r="B2" s="62"/>
      <c r="C2" s="62"/>
      <c r="D2" s="62"/>
      <c r="E2" s="62"/>
      <c r="F2" s="62"/>
      <c r="G2" s="62"/>
    </row>
    <row r="3" spans="1:7" ht="17.25" customHeight="1">
      <c r="A3" s="60" t="s">
        <v>337</v>
      </c>
      <c r="B3" s="61"/>
      <c r="C3" s="61"/>
      <c r="D3" s="61"/>
      <c r="E3" s="61"/>
      <c r="F3" s="61"/>
      <c r="G3" s="61"/>
    </row>
    <row r="4" spans="1:7" ht="15">
      <c r="A4" s="32" t="s">
        <v>327</v>
      </c>
      <c r="B4" s="1" t="s">
        <v>25</v>
      </c>
      <c r="C4" s="1" t="s">
        <v>23</v>
      </c>
      <c r="D4" s="1" t="s">
        <v>121</v>
      </c>
      <c r="E4" s="1" t="s">
        <v>308</v>
      </c>
      <c r="F4" s="72" t="s">
        <v>26</v>
      </c>
      <c r="G4" s="72" t="s">
        <v>1057</v>
      </c>
    </row>
    <row r="5" spans="1:7" ht="14.5">
      <c r="A5" s="63" t="s">
        <v>329</v>
      </c>
      <c r="B5" s="94" t="s">
        <v>25</v>
      </c>
      <c r="C5" s="94" t="s">
        <v>23</v>
      </c>
      <c r="D5" s="94" t="s">
        <v>121</v>
      </c>
      <c r="E5" s="94" t="s">
        <v>308</v>
      </c>
      <c r="F5" s="94" t="s">
        <v>26</v>
      </c>
      <c r="G5" s="94" t="s">
        <v>328</v>
      </c>
    </row>
    <row r="6" spans="1:7" ht="14.5">
      <c r="A6" s="84" t="s">
        <v>212</v>
      </c>
      <c r="B6" s="84">
        <v>829</v>
      </c>
      <c r="C6" s="84">
        <v>880</v>
      </c>
      <c r="D6" s="84">
        <v>920</v>
      </c>
      <c r="E6" s="84">
        <v>970</v>
      </c>
      <c r="F6" s="54">
        <v>1010</v>
      </c>
      <c r="G6" s="96">
        <v>18.248977764231</v>
      </c>
    </row>
    <row r="7" spans="1:7" ht="14.5">
      <c r="A7" s="27" t="s">
        <v>227</v>
      </c>
      <c r="B7" s="27">
        <v>284</v>
      </c>
      <c r="C7" s="27">
        <v>313</v>
      </c>
      <c r="D7" s="27">
        <v>324</v>
      </c>
      <c r="E7" s="27">
        <v>347</v>
      </c>
      <c r="F7" s="54">
        <v>364</v>
      </c>
      <c r="G7" s="96">
        <v>24.398056527064799</v>
      </c>
    </row>
    <row r="8" spans="1:7" ht="14.5">
      <c r="A8" s="63" t="s">
        <v>330</v>
      </c>
      <c r="B8" s="86" t="s">
        <v>25</v>
      </c>
      <c r="C8" s="86" t="s">
        <v>23</v>
      </c>
      <c r="D8" s="86" t="s">
        <v>121</v>
      </c>
      <c r="E8" s="86" t="s">
        <v>308</v>
      </c>
      <c r="F8" s="86" t="s">
        <v>26</v>
      </c>
      <c r="G8" s="97" t="s">
        <v>328</v>
      </c>
    </row>
    <row r="9" spans="1:7" ht="14.5">
      <c r="A9" s="27" t="s">
        <v>213</v>
      </c>
      <c r="B9" s="27">
        <v>605</v>
      </c>
      <c r="C9" s="27">
        <v>634</v>
      </c>
      <c r="D9" s="27">
        <v>642</v>
      </c>
      <c r="E9" s="27">
        <v>696</v>
      </c>
      <c r="F9" s="54">
        <v>716</v>
      </c>
      <c r="G9" s="96">
        <v>14.865127628914101</v>
      </c>
    </row>
    <row r="10" spans="1:7" ht="14.5">
      <c r="A10" s="64" t="s">
        <v>263</v>
      </c>
      <c r="B10" s="27">
        <v>136</v>
      </c>
      <c r="C10" s="27">
        <v>138</v>
      </c>
      <c r="D10" s="27">
        <v>162</v>
      </c>
      <c r="E10" s="27">
        <v>176</v>
      </c>
      <c r="F10" s="54">
        <v>191</v>
      </c>
      <c r="G10" s="96">
        <v>36.3091503364194</v>
      </c>
    </row>
    <row r="11" spans="1:7" ht="14.5">
      <c r="A11" s="27" t="s">
        <v>215</v>
      </c>
      <c r="B11" s="27">
        <v>24</v>
      </c>
      <c r="C11" s="27">
        <v>26</v>
      </c>
      <c r="D11" s="27">
        <v>22</v>
      </c>
      <c r="E11" s="27">
        <v>22</v>
      </c>
      <c r="F11" s="54">
        <v>23</v>
      </c>
      <c r="G11" s="96">
        <v>-6.9862516901570997</v>
      </c>
    </row>
    <row r="12" spans="1:7" ht="14.5">
      <c r="A12" s="95" t="s">
        <v>326</v>
      </c>
      <c r="B12" s="95">
        <v>922</v>
      </c>
      <c r="C12" s="95">
        <v>962</v>
      </c>
      <c r="D12" s="95">
        <v>998</v>
      </c>
      <c r="E12" s="95">
        <v>1034</v>
      </c>
      <c r="F12" s="54">
        <v>1067</v>
      </c>
      <c r="G12" s="96">
        <v>12.321798864399501</v>
      </c>
    </row>
    <row r="13" spans="1:7" ht="14.5">
      <c r="A13" s="77" t="s">
        <v>265</v>
      </c>
      <c r="B13" s="54">
        <v>65</v>
      </c>
      <c r="C13" s="54">
        <v>68</v>
      </c>
      <c r="D13" s="54">
        <v>78</v>
      </c>
      <c r="E13" s="54">
        <v>88</v>
      </c>
      <c r="F13" s="54">
        <v>99</v>
      </c>
      <c r="G13" s="96">
        <v>47.826532430894098</v>
      </c>
    </row>
    <row r="14" spans="1:7" ht="14.5">
      <c r="A14" s="77" t="s">
        <v>104</v>
      </c>
      <c r="B14" s="54">
        <v>3233</v>
      </c>
      <c r="C14" s="54">
        <v>3275</v>
      </c>
      <c r="D14" s="54">
        <v>3373</v>
      </c>
      <c r="E14" s="54">
        <v>3515</v>
      </c>
      <c r="F14" s="54">
        <v>3588</v>
      </c>
      <c r="G14" s="96">
        <v>7.7152717822616097</v>
      </c>
    </row>
    <row r="15" spans="1:7" ht="14.5">
      <c r="A15" s="54" t="s">
        <v>283</v>
      </c>
      <c r="B15" s="169" t="s">
        <v>239</v>
      </c>
      <c r="C15" s="54">
        <v>58</v>
      </c>
      <c r="D15" s="54">
        <v>131</v>
      </c>
      <c r="E15" s="54">
        <v>166</v>
      </c>
      <c r="F15" s="54">
        <v>214</v>
      </c>
      <c r="G15" s="170" t="s">
        <v>239</v>
      </c>
    </row>
    <row r="16" spans="1:7" ht="14.5">
      <c r="A16" s="54" t="s">
        <v>220</v>
      </c>
      <c r="B16" s="54">
        <v>381</v>
      </c>
      <c r="C16" s="54">
        <v>382</v>
      </c>
      <c r="D16" s="54">
        <v>378</v>
      </c>
      <c r="E16" s="54">
        <v>386</v>
      </c>
      <c r="F16" s="54">
        <v>385</v>
      </c>
      <c r="G16" s="96">
        <v>-1.9231958937636999</v>
      </c>
    </row>
    <row r="17" spans="1:7" ht="14.5">
      <c r="A17" s="54" t="s">
        <v>221</v>
      </c>
      <c r="B17" s="54">
        <v>120</v>
      </c>
      <c r="C17" s="54">
        <v>125</v>
      </c>
      <c r="D17" s="54">
        <v>127</v>
      </c>
      <c r="E17" s="54">
        <v>122</v>
      </c>
      <c r="F17" s="54">
        <v>128</v>
      </c>
      <c r="G17" s="96">
        <v>3.5283459448686201</v>
      </c>
    </row>
    <row r="18" spans="1:7" ht="14.5">
      <c r="A18" s="54" t="s">
        <v>222</v>
      </c>
      <c r="B18" s="54">
        <v>20870</v>
      </c>
      <c r="C18" s="54">
        <v>20522</v>
      </c>
      <c r="D18" s="54">
        <v>20617</v>
      </c>
      <c r="E18" s="54">
        <v>21013</v>
      </c>
      <c r="F18" s="54">
        <v>21323</v>
      </c>
      <c r="G18" s="96">
        <v>-0.83545816741589995</v>
      </c>
    </row>
    <row r="19" spans="1:7" ht="14.5">
      <c r="A19" s="54" t="s">
        <v>223</v>
      </c>
      <c r="B19" s="54">
        <v>518</v>
      </c>
      <c r="C19" s="54">
        <v>516</v>
      </c>
      <c r="D19" s="54">
        <v>538</v>
      </c>
      <c r="E19" s="54">
        <v>552</v>
      </c>
      <c r="F19" s="54">
        <v>569</v>
      </c>
      <c r="G19" s="96">
        <v>6.6137105018645697</v>
      </c>
    </row>
    <row r="20" spans="1:7" ht="14.5">
      <c r="A20" s="77" t="s">
        <v>83</v>
      </c>
      <c r="B20" s="54">
        <v>129</v>
      </c>
      <c r="C20" s="54">
        <v>136</v>
      </c>
      <c r="D20" s="54">
        <v>137</v>
      </c>
      <c r="E20" s="54">
        <v>131</v>
      </c>
      <c r="F20" s="54">
        <v>132</v>
      </c>
      <c r="G20" s="96">
        <v>-0.68501697149230001</v>
      </c>
    </row>
    <row r="21" spans="1:7" ht="14.5">
      <c r="A21" s="54" t="s">
        <v>226</v>
      </c>
      <c r="B21" s="54">
        <v>2510</v>
      </c>
      <c r="C21" s="54">
        <v>2563</v>
      </c>
      <c r="D21" s="54">
        <v>2599</v>
      </c>
      <c r="E21" s="54">
        <v>2653</v>
      </c>
      <c r="F21" s="54">
        <v>2742</v>
      </c>
      <c r="G21" s="96">
        <v>6.0289060934373904</v>
      </c>
    </row>
    <row r="22" spans="1:7" ht="14.5">
      <c r="A22" s="77" t="s">
        <v>267</v>
      </c>
      <c r="B22" s="54">
        <v>470</v>
      </c>
      <c r="C22" s="54">
        <v>510</v>
      </c>
      <c r="D22" s="54">
        <v>548</v>
      </c>
      <c r="E22" s="54">
        <v>569</v>
      </c>
      <c r="F22" s="54">
        <v>600</v>
      </c>
      <c r="G22" s="96">
        <v>23.903605519124699</v>
      </c>
    </row>
    <row r="23" spans="1:7" ht="14.5">
      <c r="A23" s="54" t="s">
        <v>229</v>
      </c>
      <c r="B23" s="54">
        <v>221</v>
      </c>
      <c r="C23" s="54">
        <v>220</v>
      </c>
      <c r="D23" s="54">
        <v>228</v>
      </c>
      <c r="E23" s="54">
        <v>230</v>
      </c>
      <c r="F23" s="54">
        <v>240</v>
      </c>
      <c r="G23" s="96">
        <v>5.4021621610653199</v>
      </c>
    </row>
    <row r="24" spans="1:7" ht="14.5">
      <c r="A24" s="54" t="s">
        <v>230</v>
      </c>
      <c r="B24" s="54">
        <v>13287</v>
      </c>
      <c r="C24" s="54">
        <v>13398</v>
      </c>
      <c r="D24" s="54">
        <v>13483</v>
      </c>
      <c r="E24" s="54">
        <v>13878</v>
      </c>
      <c r="F24" s="54">
        <v>14169</v>
      </c>
      <c r="G24" s="96">
        <v>3.5005880060992398</v>
      </c>
    </row>
    <row r="25" spans="1:7" ht="14.5">
      <c r="A25" s="70" t="s">
        <v>331</v>
      </c>
      <c r="B25" s="94" t="s">
        <v>25</v>
      </c>
      <c r="C25" s="94" t="s">
        <v>23</v>
      </c>
      <c r="D25" s="94" t="s">
        <v>121</v>
      </c>
      <c r="E25" s="94" t="s">
        <v>308</v>
      </c>
      <c r="F25" s="94" t="s">
        <v>26</v>
      </c>
      <c r="G25" s="98" t="s">
        <v>328</v>
      </c>
    </row>
    <row r="26" spans="1:7" ht="14.5">
      <c r="A26" s="54" t="s">
        <v>224</v>
      </c>
      <c r="B26" s="54">
        <v>709</v>
      </c>
      <c r="C26" s="54">
        <v>692</v>
      </c>
      <c r="D26" s="54">
        <v>646</v>
      </c>
      <c r="E26" s="54">
        <v>657</v>
      </c>
      <c r="F26" s="54">
        <v>657</v>
      </c>
      <c r="G26" s="96">
        <v>-10.060662086858001</v>
      </c>
    </row>
    <row r="27" spans="1:7" ht="14.5">
      <c r="A27" s="70" t="s">
        <v>332</v>
      </c>
      <c r="B27" s="54"/>
      <c r="C27" s="54"/>
      <c r="D27" s="54"/>
      <c r="E27" s="54"/>
      <c r="F27" s="54"/>
      <c r="G27" s="96"/>
    </row>
    <row r="28" spans="1:7" ht="14.5">
      <c r="A28" s="54" t="s">
        <v>231</v>
      </c>
      <c r="B28" s="54">
        <v>168</v>
      </c>
      <c r="C28" s="54">
        <v>176</v>
      </c>
      <c r="D28" s="54">
        <v>189</v>
      </c>
      <c r="E28" s="54">
        <v>199</v>
      </c>
      <c r="F28" s="54">
        <v>197</v>
      </c>
      <c r="G28" s="96">
        <v>13.8118535219817</v>
      </c>
    </row>
    <row r="29" spans="1:7" ht="14.5">
      <c r="A29" s="54" t="s">
        <v>232</v>
      </c>
      <c r="B29" s="54">
        <v>3479</v>
      </c>
      <c r="C29" s="54">
        <v>3343</v>
      </c>
      <c r="D29" s="54">
        <v>3308</v>
      </c>
      <c r="E29" s="54">
        <v>3294</v>
      </c>
      <c r="F29" s="54">
        <v>3268</v>
      </c>
      <c r="G29" s="96">
        <v>-8.8286950593299007</v>
      </c>
    </row>
    <row r="30" spans="1:7">
      <c r="A30" s="33" t="s">
        <v>289</v>
      </c>
    </row>
    <row r="31" spans="1:7">
      <c r="A31" s="33" t="s">
        <v>338</v>
      </c>
    </row>
    <row r="32" spans="1:7">
      <c r="A32" s="33" t="s">
        <v>76</v>
      </c>
    </row>
    <row r="33" spans="1:3">
      <c r="A33" s="33" t="s">
        <v>307</v>
      </c>
      <c r="C33" s="172"/>
    </row>
    <row r="34" spans="1:3">
      <c r="A34" s="33" t="s">
        <v>77</v>
      </c>
    </row>
    <row r="35" spans="1:3">
      <c r="A35" s="33" t="s">
        <v>74</v>
      </c>
    </row>
  </sheetData>
  <pageMargins left="0.7" right="0.7" top="0.75" bottom="0.75" header="0.3" footer="0.3"/>
  <drawing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08E14-766E-45CF-9559-A70010967978}">
  <dimension ref="A1:V35"/>
  <sheetViews>
    <sheetView zoomScaleNormal="100" workbookViewId="0"/>
  </sheetViews>
  <sheetFormatPr defaultColWidth="9.296875" defaultRowHeight="13.5"/>
  <cols>
    <col min="1" max="1" width="48.796875" style="25" customWidth="1"/>
    <col min="2" max="2" width="40.19921875" style="25" bestFit="1" customWidth="1"/>
    <col min="3" max="3" width="39.296875" style="25" bestFit="1" customWidth="1"/>
    <col min="4" max="4" width="13.296875" style="25" customWidth="1"/>
    <col min="5" max="5" width="29.69921875" style="25" bestFit="1" customWidth="1"/>
    <col min="6" max="7" width="13.296875" style="25" customWidth="1"/>
    <col min="8" max="8" width="13.796875" style="25" bestFit="1" customWidth="1"/>
    <col min="9" max="11" width="12.69921875" style="25" bestFit="1" customWidth="1"/>
    <col min="12" max="12" width="13.796875" style="25" bestFit="1" customWidth="1"/>
    <col min="13" max="14" width="12.69921875" style="25" bestFit="1" customWidth="1"/>
    <col min="15" max="15" width="11.69921875" style="25" bestFit="1" customWidth="1"/>
    <col min="16" max="16" width="13.796875" style="25" bestFit="1" customWidth="1"/>
    <col min="17" max="18" width="12.69921875" style="25" bestFit="1" customWidth="1"/>
    <col min="19" max="19" width="11.69921875" style="25" bestFit="1" customWidth="1"/>
    <col min="20" max="20" width="14.796875" style="25" bestFit="1" customWidth="1"/>
    <col min="21" max="22" width="12.69921875" style="25" bestFit="1" customWidth="1"/>
    <col min="23" max="16384" width="9.296875" style="25"/>
  </cols>
  <sheetData>
    <row r="1" spans="1:22">
      <c r="A1" s="71" t="s">
        <v>1053</v>
      </c>
    </row>
    <row r="2" spans="1:22" ht="17.25" customHeight="1">
      <c r="A2" s="62" t="s">
        <v>339</v>
      </c>
      <c r="B2" s="62"/>
      <c r="C2" s="62"/>
      <c r="D2" s="62"/>
      <c r="E2" s="62"/>
      <c r="F2" s="62"/>
      <c r="G2" s="62"/>
    </row>
    <row r="3" spans="1:22" ht="17.25" customHeight="1">
      <c r="A3" s="60" t="s">
        <v>340</v>
      </c>
      <c r="B3" s="61"/>
      <c r="C3" s="61"/>
      <c r="D3" s="61"/>
      <c r="E3" s="61"/>
      <c r="F3" s="61"/>
      <c r="G3" s="61"/>
    </row>
    <row r="4" spans="1:22" ht="102.5">
      <c r="A4" s="32" t="s">
        <v>28</v>
      </c>
      <c r="B4" s="148" t="s">
        <v>212</v>
      </c>
      <c r="C4" s="148" t="s">
        <v>213</v>
      </c>
      <c r="D4" s="148" t="s">
        <v>214</v>
      </c>
      <c r="E4" s="151" t="s">
        <v>372</v>
      </c>
      <c r="F4" s="151" t="s">
        <v>215</v>
      </c>
      <c r="G4" s="151" t="s">
        <v>265</v>
      </c>
      <c r="H4" s="151" t="s">
        <v>104</v>
      </c>
      <c r="I4" s="151" t="s">
        <v>283</v>
      </c>
      <c r="J4" s="151" t="s">
        <v>220</v>
      </c>
      <c r="K4" s="151" t="s">
        <v>221</v>
      </c>
      <c r="L4" s="151" t="s">
        <v>222</v>
      </c>
      <c r="M4" s="151" t="s">
        <v>223</v>
      </c>
      <c r="N4" s="151" t="s">
        <v>224</v>
      </c>
      <c r="O4" s="152" t="s">
        <v>83</v>
      </c>
      <c r="P4" s="151" t="s">
        <v>226</v>
      </c>
      <c r="Q4" s="151" t="s">
        <v>227</v>
      </c>
      <c r="R4" s="151" t="s">
        <v>267</v>
      </c>
      <c r="S4" s="151" t="s">
        <v>229</v>
      </c>
      <c r="T4" s="151" t="s">
        <v>230</v>
      </c>
      <c r="U4" s="151" t="s">
        <v>231</v>
      </c>
      <c r="V4" s="151" t="s">
        <v>232</v>
      </c>
    </row>
    <row r="5" spans="1:22" ht="14.5">
      <c r="A5" s="84" t="s">
        <v>349</v>
      </c>
      <c r="B5" s="96">
        <v>57.212481670000003</v>
      </c>
      <c r="C5" s="96">
        <v>68.195966679999998</v>
      </c>
      <c r="D5" s="96">
        <v>11.065451319999999</v>
      </c>
      <c r="E5" s="96">
        <v>68.114000379999993</v>
      </c>
      <c r="F5" s="96">
        <v>83.605632229999998</v>
      </c>
      <c r="G5" s="96">
        <v>14.917867709999999</v>
      </c>
      <c r="H5" s="96">
        <v>127.37563969999999</v>
      </c>
      <c r="I5" s="96">
        <v>18.1555368</v>
      </c>
      <c r="J5" s="96">
        <v>10.860535560000001</v>
      </c>
      <c r="K5" s="96">
        <v>25.327588590000001</v>
      </c>
      <c r="L5" s="96">
        <v>443.56066550000003</v>
      </c>
      <c r="M5" s="96">
        <v>21.10632382</v>
      </c>
      <c r="N5" s="96">
        <v>29.753769120000001</v>
      </c>
      <c r="O5" s="96">
        <v>2.704888102</v>
      </c>
      <c r="P5" s="96">
        <v>125.9412293</v>
      </c>
      <c r="Q5" s="96">
        <v>37.745483960000001</v>
      </c>
      <c r="R5" s="96">
        <v>28.073459840000002</v>
      </c>
      <c r="S5" s="96">
        <v>4.3442142239999999</v>
      </c>
      <c r="T5" s="96">
        <v>955.97302820000004</v>
      </c>
      <c r="U5" s="96">
        <v>31.76194362</v>
      </c>
      <c r="V5" s="96">
        <v>84.384312140000006</v>
      </c>
    </row>
    <row r="6" spans="1:22" ht="14.5">
      <c r="A6" s="84" t="s">
        <v>350</v>
      </c>
      <c r="B6" s="96">
        <v>53.408937760000001</v>
      </c>
      <c r="C6" s="96">
        <v>57.651703840000003</v>
      </c>
      <c r="D6" s="96">
        <v>9.9829790210000002</v>
      </c>
      <c r="E6" s="153">
        <v>96.834896499999999</v>
      </c>
      <c r="F6" s="153">
        <v>90.345960140000003</v>
      </c>
      <c r="G6" s="153">
        <v>22.71127727</v>
      </c>
      <c r="H6" s="153">
        <v>134.77021679999999</v>
      </c>
      <c r="I6" s="153">
        <v>18.218936710000001</v>
      </c>
      <c r="J6" s="153">
        <v>6.2393618880000004</v>
      </c>
      <c r="K6" s="153">
        <v>25.4565965</v>
      </c>
      <c r="L6" s="153">
        <v>514.87214300000005</v>
      </c>
      <c r="M6" s="153">
        <v>13.726596150000001</v>
      </c>
      <c r="N6" s="153">
        <v>18.218936710000001</v>
      </c>
      <c r="O6" s="153">
        <v>1.7470213290000001</v>
      </c>
      <c r="P6" s="153">
        <v>137.0163871</v>
      </c>
      <c r="Q6" s="153">
        <v>51.661916429999998</v>
      </c>
      <c r="R6" s="153">
        <v>35.689149999999998</v>
      </c>
      <c r="S6" s="153">
        <v>8.7351066429999999</v>
      </c>
      <c r="T6" s="153">
        <v>1115.8474799999999</v>
      </c>
      <c r="U6" s="96">
        <v>34.441277620000001</v>
      </c>
      <c r="V6" s="96">
        <v>78.615959790000005</v>
      </c>
    </row>
    <row r="7" spans="1:22" ht="14.5">
      <c r="A7" s="84" t="s">
        <v>351</v>
      </c>
      <c r="B7" s="96">
        <v>33.050640190000003</v>
      </c>
      <c r="C7" s="96">
        <v>87.2536901</v>
      </c>
      <c r="D7" s="96">
        <v>8.59316645</v>
      </c>
      <c r="E7" s="96">
        <v>42.304819440000003</v>
      </c>
      <c r="F7" s="96">
        <v>68.414825199999996</v>
      </c>
      <c r="G7" s="96">
        <v>19.49987771</v>
      </c>
      <c r="H7" s="96">
        <v>111.3806574</v>
      </c>
      <c r="I7" s="96">
        <v>21.81342253</v>
      </c>
      <c r="J7" s="96">
        <v>7.2711408420000003</v>
      </c>
      <c r="K7" s="96">
        <v>13.88126888</v>
      </c>
      <c r="L7" s="96">
        <v>360.58248450000002</v>
      </c>
      <c r="M7" s="96">
        <v>6.9406344400000002</v>
      </c>
      <c r="N7" s="96">
        <v>20.160890519999999</v>
      </c>
      <c r="O7" s="96">
        <v>2.9745576169999999</v>
      </c>
      <c r="P7" s="96">
        <v>63.787735570000002</v>
      </c>
      <c r="Q7" s="96">
        <v>33.38114659</v>
      </c>
      <c r="R7" s="96">
        <v>21.81342253</v>
      </c>
      <c r="S7" s="96">
        <v>3.6355704210000002</v>
      </c>
      <c r="T7" s="96">
        <v>1042.7476979999999</v>
      </c>
      <c r="U7" s="96">
        <v>30.076082570000001</v>
      </c>
      <c r="V7" s="96">
        <v>76.016472440000001</v>
      </c>
    </row>
    <row r="8" spans="1:22" ht="14.5">
      <c r="A8" s="84" t="s">
        <v>352</v>
      </c>
      <c r="B8" s="96">
        <v>26.699893200000002</v>
      </c>
      <c r="C8" s="153">
        <v>155.32556919999999</v>
      </c>
      <c r="D8" s="153">
        <v>11.01900354</v>
      </c>
      <c r="E8" s="153">
        <v>100.2305515</v>
      </c>
      <c r="F8" s="153">
        <v>63.359270369999997</v>
      </c>
      <c r="G8" s="153">
        <v>15.468985740000001</v>
      </c>
      <c r="H8" s="153">
        <v>142.61133430000001</v>
      </c>
      <c r="I8" s="153">
        <v>19.07135229</v>
      </c>
      <c r="J8" s="153">
        <v>4.4499822</v>
      </c>
      <c r="K8" s="153">
        <v>26.911797109999998</v>
      </c>
      <c r="L8" s="153">
        <v>461.52672530000001</v>
      </c>
      <c r="M8" s="153">
        <v>8.6880604859999995</v>
      </c>
      <c r="N8" s="153">
        <v>24.368950139999999</v>
      </c>
      <c r="O8" s="153">
        <v>4.6618861139999996</v>
      </c>
      <c r="P8" s="153">
        <v>80.735391340000007</v>
      </c>
      <c r="Q8" s="153">
        <v>42.168878939999999</v>
      </c>
      <c r="R8" s="153">
        <v>16.952313140000001</v>
      </c>
      <c r="S8" s="153">
        <v>4.6618861139999996</v>
      </c>
      <c r="T8" s="153">
        <v>1124.997881</v>
      </c>
      <c r="U8" s="153">
        <v>35.811761509999997</v>
      </c>
      <c r="V8" s="153">
        <v>62.087846890000002</v>
      </c>
    </row>
    <row r="9" spans="1:22" ht="14.5">
      <c r="A9" s="84" t="s">
        <v>353</v>
      </c>
      <c r="B9" s="96">
        <v>29.25933251</v>
      </c>
      <c r="C9" s="96">
        <v>143.04562559999999</v>
      </c>
      <c r="D9" s="96">
        <v>8.3985121090000003</v>
      </c>
      <c r="E9" s="96">
        <v>95.905589890000002</v>
      </c>
      <c r="F9" s="96">
        <v>78.566726180000003</v>
      </c>
      <c r="G9" s="96">
        <v>8.6694318540000008</v>
      </c>
      <c r="H9" s="96">
        <v>115.41181159999999</v>
      </c>
      <c r="I9" s="96">
        <v>16.797024220000001</v>
      </c>
      <c r="J9" s="96">
        <v>2.4382777089999998</v>
      </c>
      <c r="K9" s="96">
        <v>15.44242549</v>
      </c>
      <c r="L9" s="96">
        <v>369.26361300000002</v>
      </c>
      <c r="M9" s="96">
        <v>3.5219566910000002</v>
      </c>
      <c r="N9" s="96">
        <v>22.757258620000002</v>
      </c>
      <c r="O9" s="96">
        <v>7.314833127</v>
      </c>
      <c r="P9" s="96">
        <v>51.745671379999997</v>
      </c>
      <c r="Q9" s="96">
        <v>37.928764360000002</v>
      </c>
      <c r="R9" s="96">
        <v>34.94864716</v>
      </c>
      <c r="S9" s="96">
        <v>3.5219566910000002</v>
      </c>
      <c r="T9" s="96">
        <v>1211.5531020000001</v>
      </c>
      <c r="U9" s="96">
        <v>50.661992400000003</v>
      </c>
      <c r="V9" s="96">
        <v>72.064652289999998</v>
      </c>
    </row>
    <row r="10" spans="1:22" ht="14.5">
      <c r="A10" s="84" t="s">
        <v>354</v>
      </c>
      <c r="B10" s="96">
        <v>18.596911930000001</v>
      </c>
      <c r="C10" s="96">
        <v>78.792179509999997</v>
      </c>
      <c r="D10" s="96">
        <v>9.7878483860000003</v>
      </c>
      <c r="E10" s="96">
        <v>61.174052410000002</v>
      </c>
      <c r="F10" s="96">
        <v>58.727090320000002</v>
      </c>
      <c r="G10" s="96">
        <v>8.8090635479999992</v>
      </c>
      <c r="H10" s="96">
        <v>104.72997770000001</v>
      </c>
      <c r="I10" s="96">
        <v>16.149949840000001</v>
      </c>
      <c r="J10" s="96">
        <v>2.4469620970000001</v>
      </c>
      <c r="K10" s="96">
        <v>11.74541806</v>
      </c>
      <c r="L10" s="96">
        <v>332.29745270000001</v>
      </c>
      <c r="M10" s="96">
        <v>4.4045317739999996</v>
      </c>
      <c r="N10" s="96">
        <v>20.55448161</v>
      </c>
      <c r="O10" s="96">
        <v>7.3408862900000003</v>
      </c>
      <c r="P10" s="96">
        <v>60.195267579999999</v>
      </c>
      <c r="Q10" s="96">
        <v>48.939241930000001</v>
      </c>
      <c r="R10" s="96">
        <v>23.00144371</v>
      </c>
      <c r="S10" s="96">
        <v>4.4045317739999996</v>
      </c>
      <c r="T10" s="96">
        <v>1194.606896</v>
      </c>
      <c r="U10" s="96">
        <v>34.746861770000002</v>
      </c>
      <c r="V10" s="96">
        <v>76.834609830000005</v>
      </c>
    </row>
    <row r="11" spans="1:22" ht="14.5">
      <c r="A11" s="84" t="s">
        <v>355</v>
      </c>
      <c r="B11" s="96">
        <v>15.34045723</v>
      </c>
      <c r="C11" s="154">
        <v>87.602084689999998</v>
      </c>
      <c r="D11" s="154">
        <v>9.6887098270000003</v>
      </c>
      <c r="E11" s="154">
        <v>73.069019949999998</v>
      </c>
      <c r="F11" s="154">
        <v>65.802487580000005</v>
      </c>
      <c r="G11" s="154">
        <v>9.2850135839999997</v>
      </c>
      <c r="H11" s="154">
        <v>120.7051766</v>
      </c>
      <c r="I11" s="154">
        <v>17.762634680000001</v>
      </c>
      <c r="J11" s="154">
        <v>5.6517473989999996</v>
      </c>
      <c r="K11" s="154">
        <v>12.11088728</v>
      </c>
      <c r="L11" s="154">
        <v>368.17097339999998</v>
      </c>
      <c r="M11" s="154">
        <v>5.6517473989999996</v>
      </c>
      <c r="N11" s="154">
        <v>37.140054339999999</v>
      </c>
      <c r="O11" s="154">
        <v>5.6517473989999996</v>
      </c>
      <c r="P11" s="154">
        <v>52.480511559999997</v>
      </c>
      <c r="Q11" s="154">
        <v>73.069019949999998</v>
      </c>
      <c r="R11" s="154">
        <v>16.955242200000001</v>
      </c>
      <c r="S11" s="154">
        <v>4.0369624279999998</v>
      </c>
      <c r="T11" s="154">
        <v>1181.618903</v>
      </c>
      <c r="U11" s="154">
        <v>35.525269369999997</v>
      </c>
      <c r="V11" s="154">
        <v>68.628361279999993</v>
      </c>
    </row>
    <row r="12" spans="1:22" ht="14.5">
      <c r="A12" s="84" t="s">
        <v>356</v>
      </c>
      <c r="B12" s="96">
        <v>14.71237311</v>
      </c>
      <c r="C12" s="153">
        <v>117.69898480000001</v>
      </c>
      <c r="D12" s="153">
        <v>16.347081230000001</v>
      </c>
      <c r="E12" s="153">
        <v>70.29244928</v>
      </c>
      <c r="F12" s="153">
        <v>94.813071129999997</v>
      </c>
      <c r="G12" s="153">
        <v>14.71237311</v>
      </c>
      <c r="H12" s="153">
        <v>142.21960670000001</v>
      </c>
      <c r="I12" s="153">
        <v>21.251205599999999</v>
      </c>
      <c r="J12" s="153">
        <v>1.634708123</v>
      </c>
      <c r="K12" s="153">
        <v>29.424746209999999</v>
      </c>
      <c r="L12" s="153">
        <v>467.52652310000002</v>
      </c>
      <c r="M12" s="153">
        <v>17.98178935</v>
      </c>
      <c r="N12" s="153">
        <v>14.71237311</v>
      </c>
      <c r="O12" s="153">
        <v>1.634708123</v>
      </c>
      <c r="P12" s="153">
        <v>75.196573650000005</v>
      </c>
      <c r="Q12" s="153">
        <v>58.849492419999997</v>
      </c>
      <c r="R12" s="153">
        <v>14.71237311</v>
      </c>
      <c r="S12" s="153">
        <v>1.634708123</v>
      </c>
      <c r="T12" s="153">
        <v>1217.8575519999999</v>
      </c>
      <c r="U12" s="153">
        <v>26.15532997</v>
      </c>
      <c r="V12" s="96">
        <v>73.561865530000006</v>
      </c>
    </row>
    <row r="13" spans="1:22" ht="14.5">
      <c r="A13" s="84" t="s">
        <v>357</v>
      </c>
      <c r="B13" s="96">
        <v>30.868086179999999</v>
      </c>
      <c r="C13" s="96">
        <v>76.855234980000006</v>
      </c>
      <c r="D13" s="96">
        <v>7.5595313089999996</v>
      </c>
      <c r="E13" s="96">
        <v>78.745117800000003</v>
      </c>
      <c r="F13" s="96">
        <v>84.414766279999995</v>
      </c>
      <c r="G13" s="96">
        <v>10.07937508</v>
      </c>
      <c r="H13" s="96">
        <v>101.4237117</v>
      </c>
      <c r="I13" s="96">
        <v>18.268867329999999</v>
      </c>
      <c r="J13" s="96">
        <v>1.259921885</v>
      </c>
      <c r="K13" s="96">
        <v>13.85914073</v>
      </c>
      <c r="L13" s="96">
        <v>349.62832300000002</v>
      </c>
      <c r="M13" s="96">
        <v>5.6696484820000004</v>
      </c>
      <c r="N13" s="96">
        <v>17.008945449999999</v>
      </c>
      <c r="O13" s="96">
        <v>5.039687539</v>
      </c>
      <c r="P13" s="96">
        <v>47.24707068</v>
      </c>
      <c r="Q13" s="96">
        <v>32.128008059999999</v>
      </c>
      <c r="R13" s="96">
        <v>20.7887111</v>
      </c>
      <c r="S13" s="96">
        <v>1.8898828270000001</v>
      </c>
      <c r="T13" s="96">
        <v>1347.4864560000001</v>
      </c>
      <c r="U13" s="96">
        <v>48.506992570000001</v>
      </c>
      <c r="V13" s="96">
        <v>80.635000629999993</v>
      </c>
    </row>
    <row r="14" spans="1:22" ht="14.5">
      <c r="A14" s="84" t="s">
        <v>358</v>
      </c>
      <c r="B14" s="96">
        <v>31.817320500000001</v>
      </c>
      <c r="C14" s="96">
        <v>80.533173450000007</v>
      </c>
      <c r="D14" s="96">
        <v>11.524940539999999</v>
      </c>
      <c r="E14" s="96">
        <v>78.76554453</v>
      </c>
      <c r="F14" s="96">
        <v>64.836628669999996</v>
      </c>
      <c r="G14" s="96">
        <v>11.878466319999999</v>
      </c>
      <c r="H14" s="96">
        <v>137.38011940000001</v>
      </c>
      <c r="I14" s="153">
        <v>30.473922519999999</v>
      </c>
      <c r="J14" s="96">
        <v>5.9392331599999997</v>
      </c>
      <c r="K14" s="96">
        <v>16.68641697</v>
      </c>
      <c r="L14" s="96">
        <v>429.03889070000002</v>
      </c>
      <c r="M14" s="96">
        <v>5.7978228469999999</v>
      </c>
      <c r="N14" s="96">
        <v>20.858021220000001</v>
      </c>
      <c r="O14" s="96"/>
      <c r="P14" s="96">
        <v>93.896448059999997</v>
      </c>
      <c r="Q14" s="96">
        <v>41.786747589999997</v>
      </c>
      <c r="R14" s="96">
        <v>26.514433749999998</v>
      </c>
      <c r="S14" s="96">
        <v>5.8685280029999998</v>
      </c>
      <c r="T14" s="96">
        <v>1052.4462570000001</v>
      </c>
      <c r="U14" s="96">
        <v>41.150401180000003</v>
      </c>
      <c r="V14" s="96">
        <v>79.472596100000004</v>
      </c>
    </row>
    <row r="15" spans="1:22" ht="14.5">
      <c r="A15" s="84" t="s">
        <v>359</v>
      </c>
      <c r="B15" s="96">
        <v>30.337947230000001</v>
      </c>
      <c r="C15" s="96">
        <v>84.596199010000007</v>
      </c>
      <c r="D15" s="96">
        <v>11.08501918</v>
      </c>
      <c r="E15" s="96">
        <v>58.925628269999997</v>
      </c>
      <c r="F15" s="96">
        <v>86.054754160000002</v>
      </c>
      <c r="G15" s="96">
        <v>12.543574339999999</v>
      </c>
      <c r="H15" s="96">
        <v>119.3098117</v>
      </c>
      <c r="I15" s="96">
        <v>17.50266186</v>
      </c>
      <c r="J15" s="96">
        <v>7.292775776</v>
      </c>
      <c r="K15" s="96">
        <v>23.045171450000002</v>
      </c>
      <c r="L15" s="96">
        <v>372.80669769999997</v>
      </c>
      <c r="M15" s="96">
        <v>4.6673764970000002</v>
      </c>
      <c r="N15" s="96">
        <v>18.669505990000001</v>
      </c>
      <c r="O15" s="96">
        <v>0.87513309299999997</v>
      </c>
      <c r="P15" s="96">
        <v>71.469202609999996</v>
      </c>
      <c r="Q15" s="96">
        <v>44.048365689999997</v>
      </c>
      <c r="R15" s="96">
        <v>21.003194239999999</v>
      </c>
      <c r="S15" s="96">
        <v>1.7502661859999999</v>
      </c>
      <c r="T15" s="96">
        <v>1072.913172</v>
      </c>
      <c r="U15" s="96">
        <v>36.463878880000003</v>
      </c>
      <c r="V15" s="96">
        <v>71.177491579999995</v>
      </c>
    </row>
    <row r="16" spans="1:22" ht="14.5">
      <c r="A16" s="84" t="s">
        <v>360</v>
      </c>
      <c r="B16" s="96">
        <v>37.073765420000001</v>
      </c>
      <c r="C16" s="96">
        <v>97.062757009999999</v>
      </c>
      <c r="D16" s="96">
        <v>14.897740089999999</v>
      </c>
      <c r="E16" s="96">
        <v>74.602423669999993</v>
      </c>
      <c r="F16" s="96">
        <v>83.017940969999998</v>
      </c>
      <c r="G16" s="96">
        <v>15.75066414</v>
      </c>
      <c r="H16" s="96">
        <v>141.69911569999999</v>
      </c>
      <c r="I16" s="96">
        <v>25.360275120000001</v>
      </c>
      <c r="J16" s="96">
        <v>2.956803377</v>
      </c>
      <c r="K16" s="96">
        <v>19.56039157</v>
      </c>
      <c r="L16" s="96">
        <v>425.21107030000002</v>
      </c>
      <c r="M16" s="96">
        <v>5.1744059099999999</v>
      </c>
      <c r="N16" s="96">
        <v>22.744641359999999</v>
      </c>
      <c r="O16" s="96">
        <v>2.8999417740000002</v>
      </c>
      <c r="P16" s="96">
        <v>102.69205580000001</v>
      </c>
      <c r="Q16" s="96">
        <v>44.522635469999997</v>
      </c>
      <c r="R16" s="96">
        <v>23.085810980000002</v>
      </c>
      <c r="S16" s="96">
        <v>5.1175443070000002</v>
      </c>
      <c r="T16" s="96">
        <v>1126.65581</v>
      </c>
      <c r="U16" s="96">
        <v>40.485461630000003</v>
      </c>
      <c r="V16" s="96">
        <v>83.700280210000003</v>
      </c>
    </row>
    <row r="17" spans="1:22" ht="14.5">
      <c r="A17" s="84" t="s">
        <v>361</v>
      </c>
      <c r="B17" s="96">
        <v>20.424261210000001</v>
      </c>
      <c r="C17" s="96">
        <v>92.261317860000005</v>
      </c>
      <c r="D17" s="96">
        <v>10.91641547</v>
      </c>
      <c r="E17" s="96">
        <v>98.599881679999996</v>
      </c>
      <c r="F17" s="96">
        <v>69.019917179999993</v>
      </c>
      <c r="G17" s="96">
        <v>9.5078457329999999</v>
      </c>
      <c r="H17" s="96">
        <v>123.6019945</v>
      </c>
      <c r="I17" s="96">
        <v>25.354255290000001</v>
      </c>
      <c r="J17" s="96">
        <v>5.9864213880000001</v>
      </c>
      <c r="K17" s="96">
        <v>12.324985209999999</v>
      </c>
      <c r="L17" s="96">
        <v>337.7045948</v>
      </c>
      <c r="M17" s="96">
        <v>4.5778516490000003</v>
      </c>
      <c r="N17" s="96">
        <v>17.254979290000001</v>
      </c>
      <c r="O17" s="96">
        <v>2.817139477</v>
      </c>
      <c r="P17" s="96">
        <v>63.737780659999999</v>
      </c>
      <c r="Q17" s="96">
        <v>53.173507620000002</v>
      </c>
      <c r="R17" s="96">
        <v>31.340676680000001</v>
      </c>
      <c r="S17" s="96">
        <v>2.817139477</v>
      </c>
      <c r="T17" s="96">
        <v>1178.620729</v>
      </c>
      <c r="U17" s="96">
        <v>66.907062569999994</v>
      </c>
      <c r="V17" s="96">
        <v>78.175620469999998</v>
      </c>
    </row>
    <row r="18" spans="1:22" ht="14.5">
      <c r="A18" s="84" t="s">
        <v>362</v>
      </c>
      <c r="B18" s="96">
        <v>29.567342060000001</v>
      </c>
      <c r="C18" s="96">
        <v>149.46128949999999</v>
      </c>
      <c r="D18" s="96">
        <v>17.54545573</v>
      </c>
      <c r="E18" s="96">
        <v>113.0707147</v>
      </c>
      <c r="F18" s="96">
        <v>90.326605409999999</v>
      </c>
      <c r="G18" s="96">
        <v>10.072391250000001</v>
      </c>
      <c r="H18" s="96">
        <v>125.74243269999999</v>
      </c>
      <c r="I18" s="96">
        <v>39.96464916</v>
      </c>
      <c r="J18" s="96">
        <v>3.2491584680000001</v>
      </c>
      <c r="K18" s="96">
        <v>14.94612895</v>
      </c>
      <c r="L18" s="96">
        <v>419.4663582</v>
      </c>
      <c r="M18" s="96">
        <v>6.8232327829999999</v>
      </c>
      <c r="N18" s="96">
        <v>18.19528742</v>
      </c>
      <c r="O18" s="96">
        <v>5.1986535490000003</v>
      </c>
      <c r="P18" s="96">
        <v>96.500006499999998</v>
      </c>
      <c r="Q18" s="96">
        <v>40.939396700000003</v>
      </c>
      <c r="R18" s="96">
        <v>39.639733309999997</v>
      </c>
      <c r="S18" s="96">
        <v>4.8737377019999997</v>
      </c>
      <c r="T18" s="96">
        <v>1274.644867</v>
      </c>
      <c r="U18" s="96">
        <v>44.18855516</v>
      </c>
      <c r="V18" s="96">
        <v>73.755897219999994</v>
      </c>
    </row>
    <row r="19" spans="1:22" ht="14.5">
      <c r="A19" s="84" t="s">
        <v>363</v>
      </c>
      <c r="B19" s="96">
        <v>25.648972440000001</v>
      </c>
      <c r="C19" s="96">
        <v>84.784103340000001</v>
      </c>
      <c r="D19" s="96">
        <v>8.9058932080000002</v>
      </c>
      <c r="E19" s="96">
        <v>61.628780999999996</v>
      </c>
      <c r="F19" s="96">
        <v>76.234445859999994</v>
      </c>
      <c r="G19" s="96">
        <v>12.468250490000001</v>
      </c>
      <c r="H19" s="96">
        <v>132.87592670000001</v>
      </c>
      <c r="I19" s="96">
        <v>22.442850880000002</v>
      </c>
      <c r="J19" s="96">
        <v>5.3435359250000003</v>
      </c>
      <c r="K19" s="96">
        <v>19.592965060000001</v>
      </c>
      <c r="L19" s="96">
        <v>337.35523469999998</v>
      </c>
      <c r="M19" s="96">
        <v>7.1247145659999997</v>
      </c>
      <c r="N19" s="96">
        <v>22.08661515</v>
      </c>
      <c r="O19" s="96"/>
      <c r="P19" s="96">
        <v>70.178438479999997</v>
      </c>
      <c r="Q19" s="96">
        <v>40.254637299999999</v>
      </c>
      <c r="R19" s="96">
        <v>22.08661515</v>
      </c>
      <c r="S19" s="96">
        <v>3.918593011</v>
      </c>
      <c r="T19" s="96">
        <v>1063.719885</v>
      </c>
      <c r="U19" s="96">
        <v>34.198629920000002</v>
      </c>
      <c r="V19" s="96">
        <v>69.822202750000002</v>
      </c>
    </row>
    <row r="20" spans="1:22" ht="14.5">
      <c r="A20" s="84" t="s">
        <v>364</v>
      </c>
      <c r="B20" s="96">
        <v>27.05421248</v>
      </c>
      <c r="C20" s="96">
        <v>85.671672849999993</v>
      </c>
      <c r="D20" s="96">
        <v>6.9369775589999998</v>
      </c>
      <c r="E20" s="96">
        <v>50.639936179999999</v>
      </c>
      <c r="F20" s="96">
        <v>73.531962120000003</v>
      </c>
      <c r="G20" s="96">
        <v>11.44601297</v>
      </c>
      <c r="H20" s="96">
        <v>121.0502584</v>
      </c>
      <c r="I20" s="96">
        <v>24.97311921</v>
      </c>
      <c r="J20" s="96">
        <v>4.8558842909999997</v>
      </c>
      <c r="K20" s="96">
        <v>14.56765287</v>
      </c>
      <c r="L20" s="96">
        <v>341.9929937</v>
      </c>
      <c r="M20" s="96">
        <v>6.9369775589999998</v>
      </c>
      <c r="N20" s="96">
        <v>14.914501749999999</v>
      </c>
      <c r="O20" s="96"/>
      <c r="P20" s="96">
        <v>56.883215980000003</v>
      </c>
      <c r="Q20" s="96">
        <v>45.090354130000001</v>
      </c>
      <c r="R20" s="96">
        <v>18.72983941</v>
      </c>
      <c r="S20" s="96">
        <v>2.4279421459999999</v>
      </c>
      <c r="T20" s="96">
        <v>1189.6916510000001</v>
      </c>
      <c r="U20" s="96">
        <v>49.599389549999998</v>
      </c>
      <c r="V20" s="96">
        <v>61.739100270000002</v>
      </c>
    </row>
    <row r="21" spans="1:22" ht="14.5">
      <c r="A21" s="84" t="s">
        <v>365</v>
      </c>
      <c r="B21" s="96">
        <v>17.053324700000001</v>
      </c>
      <c r="C21" s="96">
        <v>83.874515369999997</v>
      </c>
      <c r="D21" s="96">
        <v>7.30856773</v>
      </c>
      <c r="E21" s="96">
        <v>47.331676719999997</v>
      </c>
      <c r="F21" s="96">
        <v>63.68894736</v>
      </c>
      <c r="G21" s="96">
        <v>12.180946219999999</v>
      </c>
      <c r="H21" s="96">
        <v>122.5055162</v>
      </c>
      <c r="I21" s="96">
        <v>23.317811330000001</v>
      </c>
      <c r="J21" s="96">
        <v>7.30856773</v>
      </c>
      <c r="K21" s="96">
        <v>17.053324700000001</v>
      </c>
      <c r="L21" s="96">
        <v>349.7671699</v>
      </c>
      <c r="M21" s="96">
        <v>4.5243514520000003</v>
      </c>
      <c r="N21" s="96">
        <v>19.141486910000001</v>
      </c>
      <c r="O21" s="96">
        <v>1.044081104</v>
      </c>
      <c r="P21" s="96">
        <v>47.331676719999997</v>
      </c>
      <c r="Q21" s="96">
        <v>43.155352309999998</v>
      </c>
      <c r="R21" s="96">
        <v>22.621757259999999</v>
      </c>
      <c r="S21" s="96">
        <v>3.4802703469999998</v>
      </c>
      <c r="T21" s="96">
        <v>1206.609729</v>
      </c>
      <c r="U21" s="96">
        <v>60.208677010000002</v>
      </c>
      <c r="V21" s="96">
        <v>62.64486625</v>
      </c>
    </row>
    <row r="22" spans="1:22" ht="14.5">
      <c r="A22" s="84" t="s">
        <v>366</v>
      </c>
      <c r="B22" s="96">
        <v>13.97652766</v>
      </c>
      <c r="C22" s="96">
        <v>91.669578439999995</v>
      </c>
      <c r="D22" s="153">
        <v>4.1107434280000001</v>
      </c>
      <c r="E22" s="96">
        <v>71.938009989999998</v>
      </c>
      <c r="F22" s="96">
        <v>78.10412513</v>
      </c>
      <c r="G22" s="96">
        <v>13.15437897</v>
      </c>
      <c r="H22" s="96">
        <v>129.488418</v>
      </c>
      <c r="I22" s="96">
        <v>25.075534909999998</v>
      </c>
      <c r="J22" s="96">
        <v>1.644297371</v>
      </c>
      <c r="K22" s="96">
        <v>13.97652766</v>
      </c>
      <c r="L22" s="96">
        <v>342.01385320000003</v>
      </c>
      <c r="M22" s="96">
        <v>9.4547098839999997</v>
      </c>
      <c r="N22" s="96">
        <v>20.142642800000001</v>
      </c>
      <c r="O22" s="96">
        <v>3.699669085</v>
      </c>
      <c r="P22" s="96">
        <v>63.30544879</v>
      </c>
      <c r="Q22" s="96">
        <v>46.862475080000003</v>
      </c>
      <c r="R22" s="96">
        <v>21.375865829999999</v>
      </c>
      <c r="S22" s="96">
        <v>2.8775203999999999</v>
      </c>
      <c r="T22" s="96">
        <v>1174.8504720000001</v>
      </c>
      <c r="U22" s="96">
        <v>33.297021770000001</v>
      </c>
      <c r="V22" s="96">
        <v>62.072225760000002</v>
      </c>
    </row>
    <row r="23" spans="1:22" ht="14.5">
      <c r="A23" s="84" t="s">
        <v>367</v>
      </c>
      <c r="B23" s="96">
        <v>22.612497170000001</v>
      </c>
      <c r="C23" s="96">
        <v>98.741237659999996</v>
      </c>
      <c r="D23" s="96">
        <v>9.0449988690000005</v>
      </c>
      <c r="E23" s="96">
        <v>46.732494160000002</v>
      </c>
      <c r="F23" s="96">
        <v>89.696238789999995</v>
      </c>
      <c r="G23" s="96">
        <v>14.32124821</v>
      </c>
      <c r="H23" s="96">
        <v>174.8699781</v>
      </c>
      <c r="I23" s="96">
        <v>30.149996229999999</v>
      </c>
      <c r="J23" s="96">
        <v>6.029999246</v>
      </c>
      <c r="K23" s="96">
        <v>18.089997740000001</v>
      </c>
      <c r="L23" s="96">
        <v>431.89869599999997</v>
      </c>
      <c r="M23" s="96">
        <v>15.828748020000001</v>
      </c>
      <c r="N23" s="96">
        <v>17.336247830000001</v>
      </c>
      <c r="O23" s="96"/>
      <c r="P23" s="96">
        <v>90.449988689999998</v>
      </c>
      <c r="Q23" s="96">
        <v>45.224994350000003</v>
      </c>
      <c r="R23" s="96">
        <v>24.119996990000001</v>
      </c>
      <c r="S23" s="96">
        <v>3.014999623</v>
      </c>
      <c r="T23" s="96">
        <v>1334.891083</v>
      </c>
      <c r="U23" s="96">
        <v>36.933745379999998</v>
      </c>
      <c r="V23" s="96">
        <v>72.359990960000005</v>
      </c>
    </row>
    <row r="24" spans="1:22" ht="14.5">
      <c r="A24" s="84" t="s">
        <v>368</v>
      </c>
      <c r="B24" s="96">
        <v>14.839211710000001</v>
      </c>
      <c r="C24" s="96">
        <v>144.41086519999999</v>
      </c>
      <c r="D24" s="96">
        <v>12.30568776</v>
      </c>
      <c r="E24" s="153">
        <v>134.6387014</v>
      </c>
      <c r="F24" s="153">
        <v>74.196058559999997</v>
      </c>
      <c r="G24" s="153">
        <v>20.630123600000001</v>
      </c>
      <c r="H24" s="153">
        <v>174.8131526</v>
      </c>
      <c r="I24" s="153">
        <v>27.144899469999999</v>
      </c>
      <c r="J24" s="153">
        <v>3.2573879369999998</v>
      </c>
      <c r="K24" s="153">
        <v>28.230695449999999</v>
      </c>
      <c r="L24" s="153">
        <v>525.8871858</v>
      </c>
      <c r="M24" s="153">
        <v>7.6005718529999999</v>
      </c>
      <c r="N24" s="153">
        <v>22.07785157</v>
      </c>
      <c r="O24" s="153">
        <v>3.6193199300000001</v>
      </c>
      <c r="P24" s="153">
        <v>107.8557339</v>
      </c>
      <c r="Q24" s="153">
        <v>80.348902440000003</v>
      </c>
      <c r="R24" s="153">
        <v>53.204002969999998</v>
      </c>
      <c r="S24" s="153">
        <v>6.8767078670000004</v>
      </c>
      <c r="T24" s="153">
        <v>1432.526828</v>
      </c>
      <c r="U24" s="153">
        <v>55.013662930000002</v>
      </c>
      <c r="V24" s="153">
        <v>86.501746319999995</v>
      </c>
    </row>
    <row r="25" spans="1:22" ht="14.5">
      <c r="A25" s="84" t="s">
        <v>369</v>
      </c>
      <c r="B25" s="96">
        <v>12.03963448</v>
      </c>
      <c r="C25" s="96">
        <v>129.22541000000001</v>
      </c>
      <c r="D25" s="96">
        <v>7.2237806859999996</v>
      </c>
      <c r="E25" s="154">
        <v>43.342684120000001</v>
      </c>
      <c r="F25" s="154">
        <v>64.612705020000007</v>
      </c>
      <c r="G25" s="154">
        <v>9.6317075810000006</v>
      </c>
      <c r="H25" s="154">
        <v>160.9297808</v>
      </c>
      <c r="I25" s="154">
        <v>14.84888252</v>
      </c>
      <c r="J25" s="154">
        <v>3.2105691940000001</v>
      </c>
      <c r="K25" s="154">
        <v>11.23699218</v>
      </c>
      <c r="L25" s="154">
        <v>304.60275230000002</v>
      </c>
      <c r="M25" s="154">
        <v>3.2105691940000001</v>
      </c>
      <c r="N25" s="154">
        <v>19.664736309999999</v>
      </c>
      <c r="O25" s="154">
        <v>3.2105691940000001</v>
      </c>
      <c r="P25" s="154">
        <v>44.546647559999997</v>
      </c>
      <c r="Q25" s="154">
        <v>52.573070549999997</v>
      </c>
      <c r="R25" s="154">
        <v>42.540041819999999</v>
      </c>
      <c r="S25" s="154">
        <v>2.006605746</v>
      </c>
      <c r="T25" s="154">
        <v>1177.877573</v>
      </c>
      <c r="U25" s="96">
        <v>43.342684120000001</v>
      </c>
      <c r="V25" s="96">
        <v>70.231201110000001</v>
      </c>
    </row>
    <row r="26" spans="1:22" ht="14.5">
      <c r="A26" s="54" t="s">
        <v>370</v>
      </c>
      <c r="B26" s="96">
        <v>35.802689260000001</v>
      </c>
      <c r="C26" s="96">
        <v>91.725976650000007</v>
      </c>
      <c r="D26" s="96">
        <v>11.14854115</v>
      </c>
      <c r="E26" s="96">
        <v>75.150481540000001</v>
      </c>
      <c r="F26" s="96">
        <v>77.013323880000002</v>
      </c>
      <c r="G26" s="96">
        <v>13.93330036</v>
      </c>
      <c r="H26" s="96">
        <v>132.4138749</v>
      </c>
      <c r="I26" s="96">
        <v>22.81031437</v>
      </c>
      <c r="J26" s="96">
        <v>5.9972118190000003</v>
      </c>
      <c r="K26" s="96">
        <v>19.863982100000001</v>
      </c>
      <c r="L26" s="96">
        <v>414.18778739999999</v>
      </c>
      <c r="M26" s="96">
        <v>9.8559566660000009</v>
      </c>
      <c r="N26" s="96">
        <v>23.142964790000001</v>
      </c>
      <c r="O26" s="96">
        <v>2.6326904500000001</v>
      </c>
      <c r="P26" s="96">
        <v>93.12310841</v>
      </c>
      <c r="Q26" s="96">
        <v>44.02390673</v>
      </c>
      <c r="R26" s="96">
        <v>26.764102189999999</v>
      </c>
      <c r="S26" s="96">
        <v>4.5145413850000002</v>
      </c>
      <c r="T26" s="96">
        <v>1102.850187</v>
      </c>
      <c r="U26" s="96">
        <v>39.528373940000002</v>
      </c>
      <c r="V26" s="96">
        <v>77.621598930000005</v>
      </c>
    </row>
    <row r="27" spans="1:22" ht="14.5">
      <c r="A27" s="54" t="s">
        <v>371</v>
      </c>
      <c r="B27" s="160">
        <v>0.43715726384684539</v>
      </c>
      <c r="C27" s="160">
        <v>0.27722161533536893</v>
      </c>
      <c r="D27" s="160">
        <v>0.30545785884920895</v>
      </c>
      <c r="E27" s="160">
        <v>0.32142945302233072</v>
      </c>
      <c r="F27" s="160">
        <v>0.13798015624807888</v>
      </c>
      <c r="G27" s="160">
        <v>0.29113408352742215</v>
      </c>
      <c r="H27" s="160">
        <v>0.14702255398547748</v>
      </c>
      <c r="I27" s="160">
        <v>0.26044438857714602</v>
      </c>
      <c r="J27" s="160">
        <v>0.49905871505911115</v>
      </c>
      <c r="K27" s="160">
        <v>0.31282043290763012</v>
      </c>
      <c r="L27" s="160">
        <v>0.15552181740833795</v>
      </c>
      <c r="M27" s="160">
        <v>0.59702706619111523</v>
      </c>
      <c r="N27" s="160">
        <v>0.23508611094350151</v>
      </c>
      <c r="O27" s="160">
        <v>0.51738686618742036</v>
      </c>
      <c r="P27" s="160">
        <v>0.33607845837588429</v>
      </c>
      <c r="Q27" s="160">
        <v>0.242604667607494</v>
      </c>
      <c r="R27" s="160">
        <v>0.35543120085494062</v>
      </c>
      <c r="S27" s="160">
        <v>0.44249115217415946</v>
      </c>
      <c r="T27" s="160">
        <v>9.2479826973567186E-2</v>
      </c>
      <c r="U27" s="160">
        <v>0.24605178020835633</v>
      </c>
      <c r="V27" s="160">
        <v>9.9178547253124735E-2</v>
      </c>
    </row>
    <row r="28" spans="1:22">
      <c r="A28" s="33" t="s">
        <v>289</v>
      </c>
    </row>
    <row r="29" spans="1:22">
      <c r="A29" s="33" t="s">
        <v>341</v>
      </c>
    </row>
    <row r="30" spans="1:22">
      <c r="A30" s="33" t="s">
        <v>76</v>
      </c>
    </row>
    <row r="31" spans="1:22">
      <c r="A31" s="33" t="s">
        <v>307</v>
      </c>
    </row>
    <row r="32" spans="1:22">
      <c r="A32" s="33" t="s">
        <v>77</v>
      </c>
    </row>
    <row r="33" spans="1:1">
      <c r="A33" s="33" t="s">
        <v>74</v>
      </c>
    </row>
    <row r="34" spans="1:1">
      <c r="A34" s="33" t="s">
        <v>342</v>
      </c>
    </row>
    <row r="35" spans="1:1">
      <c r="A35" s="33" t="s">
        <v>343</v>
      </c>
    </row>
  </sheetData>
  <pageMargins left="0.7" right="0.7" top="0.75" bottom="0.75" header="0.3" footer="0.3"/>
  <drawing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95964-C560-49A3-B081-64C04E55911B}">
  <dimension ref="A1:V35"/>
  <sheetViews>
    <sheetView zoomScaleNormal="100" workbookViewId="0"/>
  </sheetViews>
  <sheetFormatPr defaultColWidth="9.296875" defaultRowHeight="13.5"/>
  <cols>
    <col min="1" max="1" width="48.796875" style="25" customWidth="1"/>
    <col min="2" max="2" width="40.19921875" style="25" bestFit="1" customWidth="1"/>
    <col min="3" max="3" width="39.296875" style="25" bestFit="1" customWidth="1"/>
    <col min="4" max="4" width="13.296875" style="25" customWidth="1"/>
    <col min="5" max="5" width="29.69921875" style="25" bestFit="1" customWidth="1"/>
    <col min="6" max="7" width="13.296875" style="25" customWidth="1"/>
    <col min="8" max="8" width="13.796875" style="25" bestFit="1" customWidth="1"/>
    <col min="9" max="11" width="12.69921875" style="25" bestFit="1" customWidth="1"/>
    <col min="12" max="12" width="13.796875" style="25" bestFit="1" customWidth="1"/>
    <col min="13" max="14" width="12.69921875" style="25" bestFit="1" customWidth="1"/>
    <col min="15" max="15" width="11.69921875" style="25" bestFit="1" customWidth="1"/>
    <col min="16" max="16" width="13.796875" style="25" bestFit="1" customWidth="1"/>
    <col min="17" max="18" width="12.69921875" style="25" bestFit="1" customWidth="1"/>
    <col min="19" max="19" width="11.69921875" style="25" bestFit="1" customWidth="1"/>
    <col min="20" max="20" width="14.796875" style="25" bestFit="1" customWidth="1"/>
    <col min="21" max="22" width="12.69921875" style="25" bestFit="1" customWidth="1"/>
    <col min="23" max="16384" width="9.296875" style="25"/>
  </cols>
  <sheetData>
    <row r="1" spans="1:22">
      <c r="A1" s="71" t="s">
        <v>1053</v>
      </c>
    </row>
    <row r="2" spans="1:22" ht="17.25" customHeight="1">
      <c r="A2" s="62" t="s">
        <v>344</v>
      </c>
      <c r="B2" s="62"/>
      <c r="C2" s="62"/>
      <c r="D2" s="62"/>
      <c r="E2" s="62"/>
      <c r="F2" s="62"/>
      <c r="G2" s="62"/>
    </row>
    <row r="3" spans="1:22" ht="17.25" customHeight="1">
      <c r="A3" s="60" t="s">
        <v>345</v>
      </c>
      <c r="B3" s="61"/>
      <c r="C3" s="61"/>
      <c r="D3" s="61"/>
      <c r="E3" s="61"/>
      <c r="F3" s="61"/>
      <c r="G3" s="61"/>
    </row>
    <row r="4" spans="1:22" ht="102.5">
      <c r="A4" s="32" t="s">
        <v>37</v>
      </c>
      <c r="B4" s="148" t="s">
        <v>212</v>
      </c>
      <c r="C4" s="148" t="s">
        <v>213</v>
      </c>
      <c r="D4" s="148" t="s">
        <v>214</v>
      </c>
      <c r="E4" s="151" t="s">
        <v>372</v>
      </c>
      <c r="F4" s="151" t="s">
        <v>215</v>
      </c>
      <c r="G4" s="151" t="s">
        <v>265</v>
      </c>
      <c r="H4" s="151" t="s">
        <v>104</v>
      </c>
      <c r="I4" s="151" t="s">
        <v>283</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4.5">
      <c r="A5" s="84" t="s">
        <v>349</v>
      </c>
      <c r="B5" s="96">
        <v>42.41756341</v>
      </c>
      <c r="C5" s="96">
        <v>62.171443179999997</v>
      </c>
      <c r="D5" s="96">
        <v>8.8113779070000007</v>
      </c>
      <c r="E5" s="96">
        <v>58.237060489999998</v>
      </c>
      <c r="F5" s="96">
        <v>83.236783860000003</v>
      </c>
      <c r="G5" s="96">
        <v>13.811322580000001</v>
      </c>
      <c r="H5" s="96">
        <v>97.334988510000002</v>
      </c>
      <c r="I5" s="96">
        <v>16.188345460000001</v>
      </c>
      <c r="J5" s="96">
        <v>4.6720794479999999</v>
      </c>
      <c r="K5" s="96">
        <v>23.565313010000001</v>
      </c>
      <c r="L5" s="96">
        <v>236.30886050000001</v>
      </c>
      <c r="M5" s="96">
        <v>9.5080915089999998</v>
      </c>
      <c r="N5" s="96">
        <v>23.647279309999998</v>
      </c>
      <c r="O5" s="96">
        <v>1.393427204</v>
      </c>
      <c r="P5" s="96">
        <v>91.474397620000005</v>
      </c>
      <c r="Q5" s="96">
        <v>33.729134960000003</v>
      </c>
      <c r="R5" s="96">
        <v>22.089919500000001</v>
      </c>
      <c r="S5" s="96">
        <v>1.885225041</v>
      </c>
      <c r="T5" s="96">
        <v>840.31857019999995</v>
      </c>
      <c r="U5" s="96">
        <v>29.95868488</v>
      </c>
      <c r="V5" s="96">
        <v>52.007621229999998</v>
      </c>
    </row>
    <row r="6" spans="1:22" ht="14.5">
      <c r="A6" s="84" t="s">
        <v>350</v>
      </c>
      <c r="B6" s="96">
        <v>38.933618180000003</v>
      </c>
      <c r="C6" s="96">
        <v>54.157661189999999</v>
      </c>
      <c r="D6" s="96">
        <v>8.7351066429999999</v>
      </c>
      <c r="E6" s="96">
        <v>78.615959790000005</v>
      </c>
      <c r="F6" s="96">
        <v>90.096385659999996</v>
      </c>
      <c r="G6" s="96">
        <v>20.714681469999999</v>
      </c>
      <c r="H6" s="96">
        <v>97.833194399999996</v>
      </c>
      <c r="I6" s="96">
        <v>16.471915379999999</v>
      </c>
      <c r="J6" s="96">
        <v>1.996595804</v>
      </c>
      <c r="K6" s="96">
        <v>24.20872413</v>
      </c>
      <c r="L6" s="96">
        <v>253.81724159999999</v>
      </c>
      <c r="M6" s="96">
        <v>4.4923405589999996</v>
      </c>
      <c r="N6" s="96">
        <v>13.2274472</v>
      </c>
      <c r="O6" s="96">
        <v>0.74872342700000005</v>
      </c>
      <c r="P6" s="96">
        <v>98.831492310000002</v>
      </c>
      <c r="Q6" s="96">
        <v>45.42255454</v>
      </c>
      <c r="R6" s="96">
        <v>27.453192309999999</v>
      </c>
      <c r="S6" s="96">
        <v>4.4923405589999996</v>
      </c>
      <c r="T6" s="96">
        <v>966.3523692</v>
      </c>
      <c r="U6" s="96">
        <v>33.193405239999997</v>
      </c>
      <c r="V6" s="96">
        <v>48.667022729999999</v>
      </c>
    </row>
    <row r="7" spans="1:22" ht="14.5">
      <c r="A7" s="84" t="s">
        <v>351</v>
      </c>
      <c r="B7" s="96">
        <v>21.81342253</v>
      </c>
      <c r="C7" s="96">
        <v>78.99103006</v>
      </c>
      <c r="D7" s="96">
        <v>6.9406344400000002</v>
      </c>
      <c r="E7" s="96">
        <v>38.008236220000001</v>
      </c>
      <c r="F7" s="96">
        <v>68.414825199999996</v>
      </c>
      <c r="G7" s="96">
        <v>17.516839300000001</v>
      </c>
      <c r="H7" s="96">
        <v>82.626600479999993</v>
      </c>
      <c r="I7" s="96">
        <v>21.152409720000001</v>
      </c>
      <c r="J7" s="96">
        <v>2.6440512150000002</v>
      </c>
      <c r="K7" s="96">
        <v>13.550762479999999</v>
      </c>
      <c r="L7" s="96">
        <v>168.55826500000001</v>
      </c>
      <c r="M7" s="96">
        <v>3.6355704210000002</v>
      </c>
      <c r="N7" s="96">
        <v>14.87278809</v>
      </c>
      <c r="O7" s="96">
        <v>1.9830384109999999</v>
      </c>
      <c r="P7" s="96">
        <v>44.287857860000003</v>
      </c>
      <c r="Q7" s="96">
        <v>31.06760178</v>
      </c>
      <c r="R7" s="96">
        <v>15.864307289999999</v>
      </c>
      <c r="S7" s="96">
        <v>2.313544813</v>
      </c>
      <c r="T7" s="96">
        <v>924.7569125</v>
      </c>
      <c r="U7" s="96">
        <v>27.762537760000001</v>
      </c>
      <c r="V7" s="96">
        <v>47.592921869999998</v>
      </c>
    </row>
    <row r="8" spans="1:22" ht="14.5">
      <c r="A8" s="84" t="s">
        <v>352</v>
      </c>
      <c r="B8" s="96">
        <v>17.7999288</v>
      </c>
      <c r="C8" s="96">
        <v>143.88275780000001</v>
      </c>
      <c r="D8" s="96">
        <v>8.8999644</v>
      </c>
      <c r="E8" s="96">
        <v>88.152028340000001</v>
      </c>
      <c r="F8" s="96">
        <v>63.359270369999997</v>
      </c>
      <c r="G8" s="96">
        <v>14.19756226</v>
      </c>
      <c r="H8" s="96">
        <v>101.7138789</v>
      </c>
      <c r="I8" s="96">
        <v>18.01183271</v>
      </c>
      <c r="J8" s="96">
        <v>1.9071352290000001</v>
      </c>
      <c r="K8" s="96">
        <v>26.276085370000001</v>
      </c>
      <c r="L8" s="96">
        <v>234.3657292</v>
      </c>
      <c r="M8" s="96">
        <v>3.1785587139999998</v>
      </c>
      <c r="N8" s="96">
        <v>15.257081830000001</v>
      </c>
      <c r="O8" s="96">
        <v>2.1190391430000002</v>
      </c>
      <c r="P8" s="96">
        <v>60.18071166</v>
      </c>
      <c r="Q8" s="96">
        <v>39.62603197</v>
      </c>
      <c r="R8" s="96">
        <v>12.92613877</v>
      </c>
      <c r="S8" s="96">
        <v>2.5428469709999999</v>
      </c>
      <c r="T8" s="96">
        <v>983.65797010000006</v>
      </c>
      <c r="U8" s="96">
        <v>32.845106710000003</v>
      </c>
      <c r="V8" s="96">
        <v>34.964145860000002</v>
      </c>
    </row>
    <row r="9" spans="1:22" ht="14.5">
      <c r="A9" s="84" t="s">
        <v>353</v>
      </c>
      <c r="B9" s="96">
        <v>22.215419130000001</v>
      </c>
      <c r="C9" s="96">
        <v>135.73079250000001</v>
      </c>
      <c r="D9" s="96">
        <v>7.314833127</v>
      </c>
      <c r="E9" s="96">
        <v>84.797880320000004</v>
      </c>
      <c r="F9" s="96">
        <v>78.295806429999999</v>
      </c>
      <c r="G9" s="96">
        <v>8.1275923629999998</v>
      </c>
      <c r="H9" s="96">
        <v>83.443281600000006</v>
      </c>
      <c r="I9" s="96">
        <v>16.25518473</v>
      </c>
      <c r="J9" s="96">
        <v>0.812759236</v>
      </c>
      <c r="K9" s="96">
        <v>14.08782676</v>
      </c>
      <c r="L9" s="96">
        <v>181.24530970000001</v>
      </c>
      <c r="M9" s="96">
        <v>0.812759236</v>
      </c>
      <c r="N9" s="96">
        <v>16.797024220000001</v>
      </c>
      <c r="O9" s="96">
        <v>3.5219566910000002</v>
      </c>
      <c r="P9" s="96">
        <v>37.928764360000002</v>
      </c>
      <c r="Q9" s="96">
        <v>36.032326140000002</v>
      </c>
      <c r="R9" s="96">
        <v>29.53025225</v>
      </c>
      <c r="S9" s="96">
        <v>1.8964382179999999</v>
      </c>
      <c r="T9" s="96">
        <v>1069.862075</v>
      </c>
      <c r="U9" s="96">
        <v>49.307393670000003</v>
      </c>
      <c r="V9" s="96">
        <v>44.159918509999997</v>
      </c>
    </row>
    <row r="10" spans="1:22" ht="14.5">
      <c r="A10" s="84" t="s">
        <v>354</v>
      </c>
      <c r="B10" s="96">
        <v>12.7242029</v>
      </c>
      <c r="C10" s="96">
        <v>70.961900799999995</v>
      </c>
      <c r="D10" s="96">
        <v>8.3196711279999995</v>
      </c>
      <c r="E10" s="96">
        <v>53.3437737</v>
      </c>
      <c r="F10" s="96">
        <v>58.727090320000002</v>
      </c>
      <c r="G10" s="96">
        <v>8.3196711279999995</v>
      </c>
      <c r="H10" s="96">
        <v>74.877040149999999</v>
      </c>
      <c r="I10" s="96">
        <v>15.171165</v>
      </c>
      <c r="J10" s="96">
        <v>0.48939241900000002</v>
      </c>
      <c r="K10" s="96">
        <v>11.256025640000001</v>
      </c>
      <c r="L10" s="96">
        <v>169.3297771</v>
      </c>
      <c r="M10" s="96">
        <v>1.957569677</v>
      </c>
      <c r="N10" s="96">
        <v>16.149949840000001</v>
      </c>
      <c r="O10" s="96">
        <v>2.4469620970000001</v>
      </c>
      <c r="P10" s="96">
        <v>38.66200113</v>
      </c>
      <c r="Q10" s="96">
        <v>45.513494999999999</v>
      </c>
      <c r="R10" s="96">
        <v>20.065089189999998</v>
      </c>
      <c r="S10" s="96">
        <v>2.4469620970000001</v>
      </c>
      <c r="T10" s="96">
        <v>1038.980106</v>
      </c>
      <c r="U10" s="96">
        <v>32.789292090000004</v>
      </c>
      <c r="V10" s="96">
        <v>46.981672250000003</v>
      </c>
    </row>
    <row r="11" spans="1:22" ht="14.5">
      <c r="A11" s="84" t="s">
        <v>355</v>
      </c>
      <c r="B11" s="96">
        <v>10.092406069999999</v>
      </c>
      <c r="C11" s="96">
        <v>80.335552320000005</v>
      </c>
      <c r="D11" s="96">
        <v>7.6702286129999999</v>
      </c>
      <c r="E11" s="96">
        <v>60.15074018</v>
      </c>
      <c r="F11" s="96">
        <v>65.398791329999995</v>
      </c>
      <c r="G11" s="96">
        <v>8.4776210990000003</v>
      </c>
      <c r="H11" s="96">
        <v>92.850135839999993</v>
      </c>
      <c r="I11" s="96">
        <v>14.936760980000001</v>
      </c>
      <c r="J11" s="96">
        <v>1.211088728</v>
      </c>
      <c r="K11" s="96">
        <v>11.70719104</v>
      </c>
      <c r="L11" s="96">
        <v>178.0300431</v>
      </c>
      <c r="M11" s="96">
        <v>2.8258736999999998</v>
      </c>
      <c r="N11" s="96">
        <v>29.469825719999999</v>
      </c>
      <c r="O11" s="96">
        <v>3.6332661850000001</v>
      </c>
      <c r="P11" s="96">
        <v>37.947446820000003</v>
      </c>
      <c r="Q11" s="96">
        <v>66.609880059999995</v>
      </c>
      <c r="R11" s="96">
        <v>14.1293685</v>
      </c>
      <c r="S11" s="96">
        <v>2.0184812139999999</v>
      </c>
      <c r="T11" s="96">
        <v>1033.866078</v>
      </c>
      <c r="U11" s="96">
        <v>33.506788149999998</v>
      </c>
      <c r="V11" s="96">
        <v>35.928965609999999</v>
      </c>
    </row>
    <row r="12" spans="1:22" ht="14.5">
      <c r="A12" s="84" t="s">
        <v>356</v>
      </c>
      <c r="B12" s="96">
        <v>13.07766498</v>
      </c>
      <c r="C12" s="96">
        <v>107.8907361</v>
      </c>
      <c r="D12" s="96">
        <v>13.07766498</v>
      </c>
      <c r="E12" s="96">
        <v>65.388324909999994</v>
      </c>
      <c r="F12" s="96">
        <v>94.813071129999997</v>
      </c>
      <c r="G12" s="96">
        <v>14.71237311</v>
      </c>
      <c r="H12" s="96">
        <v>106.256028</v>
      </c>
      <c r="I12" s="96">
        <v>19.616497469999999</v>
      </c>
      <c r="J12" s="96"/>
      <c r="K12" s="96">
        <v>27.790038089999999</v>
      </c>
      <c r="L12" s="96">
        <v>241.93680219999999</v>
      </c>
      <c r="M12" s="96">
        <v>6.538832491</v>
      </c>
      <c r="N12" s="96">
        <v>11.442956860000001</v>
      </c>
      <c r="O12" s="96">
        <v>1.634708123</v>
      </c>
      <c r="P12" s="96">
        <v>53.945368049999999</v>
      </c>
      <c r="Q12" s="96">
        <v>55.580076179999999</v>
      </c>
      <c r="R12" s="96">
        <v>9.8082487369999996</v>
      </c>
      <c r="S12" s="96"/>
      <c r="T12" s="96">
        <v>1070.7338199999999</v>
      </c>
      <c r="U12" s="96">
        <v>26.15532997</v>
      </c>
      <c r="V12" s="96">
        <v>42.502411189999997</v>
      </c>
    </row>
    <row r="13" spans="1:22" ht="14.5">
      <c r="A13" s="84" t="s">
        <v>357</v>
      </c>
      <c r="B13" s="96">
        <v>21.418672040000001</v>
      </c>
      <c r="C13" s="96">
        <v>68.665742719999997</v>
      </c>
      <c r="D13" s="96">
        <v>5.6696484820000004</v>
      </c>
      <c r="E13" s="96">
        <v>68.035781779999994</v>
      </c>
      <c r="F13" s="96">
        <v>83.784805340000005</v>
      </c>
      <c r="G13" s="96">
        <v>10.07937508</v>
      </c>
      <c r="H13" s="96">
        <v>70.555625550000002</v>
      </c>
      <c r="I13" s="96">
        <v>17.638906389999999</v>
      </c>
      <c r="J13" s="96">
        <v>0.62996094199999997</v>
      </c>
      <c r="K13" s="96">
        <v>13.85914073</v>
      </c>
      <c r="L13" s="96">
        <v>160.0100794</v>
      </c>
      <c r="M13" s="96">
        <v>1.8898828270000001</v>
      </c>
      <c r="N13" s="96">
        <v>11.96925791</v>
      </c>
      <c r="O13" s="96">
        <v>1.8898828270000001</v>
      </c>
      <c r="P13" s="96">
        <v>32.757969009999997</v>
      </c>
      <c r="Q13" s="96">
        <v>30.868086179999999</v>
      </c>
      <c r="R13" s="96">
        <v>15.119062619999999</v>
      </c>
      <c r="S13" s="96"/>
      <c r="T13" s="96">
        <v>1183.06665</v>
      </c>
      <c r="U13" s="96">
        <v>47.877031619999997</v>
      </c>
      <c r="V13" s="96">
        <v>44.097265970000002</v>
      </c>
    </row>
    <row r="14" spans="1:22" ht="14.5">
      <c r="A14" s="84" t="s">
        <v>358</v>
      </c>
      <c r="B14" s="96">
        <v>23.756932639999999</v>
      </c>
      <c r="C14" s="96">
        <v>73.745478410000004</v>
      </c>
      <c r="D14" s="96">
        <v>9.6159013069999997</v>
      </c>
      <c r="E14" s="96">
        <v>67.664834929999998</v>
      </c>
      <c r="F14" s="96">
        <v>64.765923509999993</v>
      </c>
      <c r="G14" s="96">
        <v>10.747183809999999</v>
      </c>
      <c r="H14" s="96">
        <v>102.02754109999999</v>
      </c>
      <c r="I14" s="96">
        <v>27.362895630000001</v>
      </c>
      <c r="J14" s="96">
        <v>2.33327017</v>
      </c>
      <c r="K14" s="96">
        <v>15.767249939999999</v>
      </c>
      <c r="L14" s="96">
        <v>215.36790719999999</v>
      </c>
      <c r="M14" s="96">
        <v>2.8989114229999999</v>
      </c>
      <c r="N14" s="96">
        <v>13.504684920000001</v>
      </c>
      <c r="O14" s="96"/>
      <c r="P14" s="96">
        <v>67.028488519999996</v>
      </c>
      <c r="Q14" s="96">
        <v>37.897963969999999</v>
      </c>
      <c r="R14" s="96">
        <v>21.282252159999999</v>
      </c>
      <c r="S14" s="96">
        <v>2.616090797</v>
      </c>
      <c r="T14" s="96">
        <v>925.88402659999997</v>
      </c>
      <c r="U14" s="96">
        <v>38.534310380000001</v>
      </c>
      <c r="V14" s="96">
        <v>43.83719713</v>
      </c>
    </row>
    <row r="15" spans="1:22" ht="14.5">
      <c r="A15" s="84" t="s">
        <v>359</v>
      </c>
      <c r="B15" s="96">
        <v>24.503726610000001</v>
      </c>
      <c r="C15" s="96">
        <v>80.803955599999995</v>
      </c>
      <c r="D15" s="96">
        <v>9.9181750560000008</v>
      </c>
      <c r="E15" s="96">
        <v>51.92456353</v>
      </c>
      <c r="F15" s="96">
        <v>86.054754160000002</v>
      </c>
      <c r="G15" s="96">
        <v>12.2518633</v>
      </c>
      <c r="H15" s="96">
        <v>92.764107870000004</v>
      </c>
      <c r="I15" s="96">
        <v>15.16897361</v>
      </c>
      <c r="J15" s="96">
        <v>2.9171103110000001</v>
      </c>
      <c r="K15" s="96">
        <v>20.7114832</v>
      </c>
      <c r="L15" s="96">
        <v>187.57019299999999</v>
      </c>
      <c r="M15" s="96">
        <v>3.2088213419999998</v>
      </c>
      <c r="N15" s="96">
        <v>13.41870743</v>
      </c>
      <c r="O15" s="96">
        <v>0.29171103100000001</v>
      </c>
      <c r="P15" s="96">
        <v>52.507985589999997</v>
      </c>
      <c r="Q15" s="96">
        <v>42.298099499999999</v>
      </c>
      <c r="R15" s="96">
        <v>15.752395679999999</v>
      </c>
      <c r="S15" s="96">
        <v>0.87513309299999997</v>
      </c>
      <c r="T15" s="96">
        <v>952.72822740000004</v>
      </c>
      <c r="U15" s="96">
        <v>35.005323730000001</v>
      </c>
      <c r="V15" s="96">
        <v>41.131255379999999</v>
      </c>
    </row>
    <row r="16" spans="1:22" ht="14.5">
      <c r="A16" s="84" t="s">
        <v>360</v>
      </c>
      <c r="B16" s="96">
        <v>27.748462459999999</v>
      </c>
      <c r="C16" s="96">
        <v>90.068779800000002</v>
      </c>
      <c r="D16" s="96">
        <v>12.73699916</v>
      </c>
      <c r="E16" s="96">
        <v>65.959459949999996</v>
      </c>
      <c r="F16" s="96">
        <v>82.790494559999999</v>
      </c>
      <c r="G16" s="96">
        <v>15.0683249</v>
      </c>
      <c r="H16" s="96">
        <v>106.0468904</v>
      </c>
      <c r="I16" s="96">
        <v>22.403471740000001</v>
      </c>
      <c r="J16" s="96">
        <v>1.1940936719999999</v>
      </c>
      <c r="K16" s="96">
        <v>18.081989879999998</v>
      </c>
      <c r="L16" s="96">
        <v>219.94068200000001</v>
      </c>
      <c r="M16" s="96">
        <v>2.2744641360000002</v>
      </c>
      <c r="N16" s="96">
        <v>15.69380254</v>
      </c>
      <c r="O16" s="96">
        <v>1.648986499</v>
      </c>
      <c r="P16" s="96">
        <v>73.976946029999993</v>
      </c>
      <c r="Q16" s="96">
        <v>41.39524728</v>
      </c>
      <c r="R16" s="96">
        <v>18.309436300000002</v>
      </c>
      <c r="S16" s="96">
        <v>3.1842497910000001</v>
      </c>
      <c r="T16" s="96">
        <v>989.90365369999995</v>
      </c>
      <c r="U16" s="96">
        <v>38.552167109999999</v>
      </c>
      <c r="V16" s="96">
        <v>52.483259940000003</v>
      </c>
    </row>
    <row r="17" spans="1:22" ht="14.5">
      <c r="A17" s="84" t="s">
        <v>361</v>
      </c>
      <c r="B17" s="96">
        <v>13.73355495</v>
      </c>
      <c r="C17" s="96">
        <v>87.683466210000006</v>
      </c>
      <c r="D17" s="96">
        <v>7.3949911259999999</v>
      </c>
      <c r="E17" s="96">
        <v>89.796320820000005</v>
      </c>
      <c r="F17" s="96">
        <v>69.019917179999993</v>
      </c>
      <c r="G17" s="96">
        <v>9.1557032990000007</v>
      </c>
      <c r="H17" s="96">
        <v>93.669887599999996</v>
      </c>
      <c r="I17" s="96">
        <v>23.59354312</v>
      </c>
      <c r="J17" s="96">
        <v>1.408569738</v>
      </c>
      <c r="K17" s="96">
        <v>11.972842780000001</v>
      </c>
      <c r="L17" s="96">
        <v>165.1548018</v>
      </c>
      <c r="M17" s="96">
        <v>2.4649970419999998</v>
      </c>
      <c r="N17" s="96">
        <v>12.324985209999999</v>
      </c>
      <c r="O17" s="96">
        <v>1.7607121729999999</v>
      </c>
      <c r="P17" s="96">
        <v>46.834943799999998</v>
      </c>
      <c r="Q17" s="96">
        <v>49.652083269999999</v>
      </c>
      <c r="R17" s="96">
        <v>24.297827989999998</v>
      </c>
      <c r="S17" s="96">
        <v>1.0564273040000001</v>
      </c>
      <c r="T17" s="96">
        <v>1050.0887399999999</v>
      </c>
      <c r="U17" s="96">
        <v>63.737780659999999</v>
      </c>
      <c r="V17" s="96">
        <v>41.904949709999997</v>
      </c>
    </row>
    <row r="18" spans="1:22" ht="14.5">
      <c r="A18" s="84" t="s">
        <v>362</v>
      </c>
      <c r="B18" s="96">
        <v>18.845119109999999</v>
      </c>
      <c r="C18" s="96">
        <v>137.11448730000001</v>
      </c>
      <c r="D18" s="96">
        <v>15.920876489999999</v>
      </c>
      <c r="E18" s="96">
        <v>98.449501580000003</v>
      </c>
      <c r="F18" s="96">
        <v>90.326605409999999</v>
      </c>
      <c r="G18" s="96">
        <v>9.4225595569999996</v>
      </c>
      <c r="H18" s="96">
        <v>86.102699400000006</v>
      </c>
      <c r="I18" s="96">
        <v>37.690238229999999</v>
      </c>
      <c r="J18" s="96">
        <v>0.97474753999999997</v>
      </c>
      <c r="K18" s="96">
        <v>14.296297259999999</v>
      </c>
      <c r="L18" s="96">
        <v>206.64647859999999</v>
      </c>
      <c r="M18" s="96">
        <v>3.5740743149999998</v>
      </c>
      <c r="N18" s="96">
        <v>13.32154972</v>
      </c>
      <c r="O18" s="96">
        <v>3.5740743149999998</v>
      </c>
      <c r="P18" s="96">
        <v>64.983169360000005</v>
      </c>
      <c r="Q18" s="96">
        <v>36.390574839999999</v>
      </c>
      <c r="R18" s="96">
        <v>31.19192129</v>
      </c>
      <c r="S18" s="96">
        <v>2.9242426209999999</v>
      </c>
      <c r="T18" s="96">
        <v>1104.7138789999999</v>
      </c>
      <c r="U18" s="96">
        <v>42.888891780000002</v>
      </c>
      <c r="V18" s="96">
        <v>42.239060080000002</v>
      </c>
    </row>
    <row r="19" spans="1:22" ht="14.5">
      <c r="A19" s="84" t="s">
        <v>363</v>
      </c>
      <c r="B19" s="96">
        <v>17.455550689999999</v>
      </c>
      <c r="C19" s="96">
        <v>78.371860229999996</v>
      </c>
      <c r="D19" s="96">
        <v>8.5496574790000004</v>
      </c>
      <c r="E19" s="96">
        <v>55.216537889999998</v>
      </c>
      <c r="F19" s="96">
        <v>76.234445859999994</v>
      </c>
      <c r="G19" s="96">
        <v>12.112014759999999</v>
      </c>
      <c r="H19" s="96">
        <v>101.5271826</v>
      </c>
      <c r="I19" s="96">
        <v>21.730379429999999</v>
      </c>
      <c r="J19" s="96">
        <v>1.424942913</v>
      </c>
      <c r="K19" s="96">
        <v>19.236729329999999</v>
      </c>
      <c r="L19" s="96">
        <v>165.2933779</v>
      </c>
      <c r="M19" s="96">
        <v>4.6310644679999999</v>
      </c>
      <c r="N19" s="96">
        <v>12.468250490000001</v>
      </c>
      <c r="O19" s="96"/>
      <c r="P19" s="96">
        <v>46.666880409999997</v>
      </c>
      <c r="Q19" s="96">
        <v>38.473458659999999</v>
      </c>
      <c r="R19" s="96">
        <v>18.880493600000001</v>
      </c>
      <c r="S19" s="96">
        <v>1.781178642</v>
      </c>
      <c r="T19" s="96">
        <v>943.66844430000003</v>
      </c>
      <c r="U19" s="96">
        <v>34.198629920000002</v>
      </c>
      <c r="V19" s="96">
        <v>37.404751470000001</v>
      </c>
    </row>
    <row r="20" spans="1:22" ht="14.5">
      <c r="A20" s="84" t="s">
        <v>364</v>
      </c>
      <c r="B20" s="96">
        <v>19.423537159999999</v>
      </c>
      <c r="C20" s="96">
        <v>81.509486319999993</v>
      </c>
      <c r="D20" s="96">
        <v>6.5901286810000004</v>
      </c>
      <c r="E20" s="96">
        <v>44.743505249999998</v>
      </c>
      <c r="F20" s="96">
        <v>73.185113250000001</v>
      </c>
      <c r="G20" s="96">
        <v>10.40546634</v>
      </c>
      <c r="H20" s="96">
        <v>92.955499290000006</v>
      </c>
      <c r="I20" s="96">
        <v>22.198328190000002</v>
      </c>
      <c r="J20" s="96">
        <v>1.3873955120000001</v>
      </c>
      <c r="K20" s="96">
        <v>13.52710624</v>
      </c>
      <c r="L20" s="96">
        <v>174.8118345</v>
      </c>
      <c r="M20" s="96">
        <v>3.8153376570000002</v>
      </c>
      <c r="N20" s="96">
        <v>11.44601297</v>
      </c>
      <c r="O20" s="96"/>
      <c r="P20" s="96">
        <v>43.356109740000001</v>
      </c>
      <c r="Q20" s="96">
        <v>42.662411990000003</v>
      </c>
      <c r="R20" s="96">
        <v>13.52710624</v>
      </c>
      <c r="S20" s="96">
        <v>1.3873955120000001</v>
      </c>
      <c r="T20" s="96">
        <v>1041.934029</v>
      </c>
      <c r="U20" s="96">
        <v>49.252540670000002</v>
      </c>
      <c r="V20" s="96">
        <v>39.193923210000001</v>
      </c>
    </row>
    <row r="21" spans="1:22" ht="14.5">
      <c r="A21" s="84" t="s">
        <v>365</v>
      </c>
      <c r="B21" s="96">
        <v>10.44081104</v>
      </c>
      <c r="C21" s="96">
        <v>77.262001710000007</v>
      </c>
      <c r="D21" s="96">
        <v>6.264486625</v>
      </c>
      <c r="E21" s="96">
        <v>41.067190099999998</v>
      </c>
      <c r="F21" s="96">
        <v>63.340920320000002</v>
      </c>
      <c r="G21" s="96">
        <v>11.48489215</v>
      </c>
      <c r="H21" s="96">
        <v>81.438326129999993</v>
      </c>
      <c r="I21" s="96">
        <v>22.273730220000001</v>
      </c>
      <c r="J21" s="96">
        <v>2.4361892429999998</v>
      </c>
      <c r="K21" s="96">
        <v>16.357270629999999</v>
      </c>
      <c r="L21" s="96">
        <v>169.48916589999999</v>
      </c>
      <c r="M21" s="96">
        <v>2.088162208</v>
      </c>
      <c r="N21" s="96">
        <v>16.357270629999999</v>
      </c>
      <c r="O21" s="96">
        <v>0.696054069</v>
      </c>
      <c r="P21" s="96">
        <v>32.714541269999998</v>
      </c>
      <c r="Q21" s="96">
        <v>39.327054930000003</v>
      </c>
      <c r="R21" s="96">
        <v>17.401351739999999</v>
      </c>
      <c r="S21" s="96">
        <v>1.044081104</v>
      </c>
      <c r="T21" s="96">
        <v>1079.9278890000001</v>
      </c>
      <c r="U21" s="96">
        <v>59.51262294</v>
      </c>
      <c r="V21" s="96">
        <v>40.023108999999998</v>
      </c>
    </row>
    <row r="22" spans="1:22" ht="14.5">
      <c r="A22" s="84" t="s">
        <v>366</v>
      </c>
      <c r="B22" s="96">
        <v>9.0436355410000004</v>
      </c>
      <c r="C22" s="96">
        <v>83.859165930000003</v>
      </c>
      <c r="D22" s="96">
        <v>3.2885947419999999</v>
      </c>
      <c r="E22" s="96">
        <v>64.949746160000004</v>
      </c>
      <c r="F22" s="96">
        <v>77.693050790000001</v>
      </c>
      <c r="G22" s="96">
        <v>12.332230279999999</v>
      </c>
      <c r="H22" s="96">
        <v>92.080652790000002</v>
      </c>
      <c r="I22" s="96">
        <v>24.664460569999999</v>
      </c>
      <c r="J22" s="96">
        <v>0.41107434300000001</v>
      </c>
      <c r="K22" s="96">
        <v>13.15437897</v>
      </c>
      <c r="L22" s="96">
        <v>178.4062648</v>
      </c>
      <c r="M22" s="96">
        <v>4.1107434280000001</v>
      </c>
      <c r="N22" s="96">
        <v>16.031899370000001</v>
      </c>
      <c r="O22" s="96">
        <v>1.644297371</v>
      </c>
      <c r="P22" s="96">
        <v>45.218177709999999</v>
      </c>
      <c r="Q22" s="96">
        <v>45.629252049999998</v>
      </c>
      <c r="R22" s="96">
        <v>16.854048049999999</v>
      </c>
      <c r="S22" s="96">
        <v>1.644297371</v>
      </c>
      <c r="T22" s="96">
        <v>1016.997924</v>
      </c>
      <c r="U22" s="96">
        <v>31.6527244</v>
      </c>
      <c r="V22" s="96">
        <v>35.763467820000002</v>
      </c>
    </row>
    <row r="23" spans="1:22" ht="14.5">
      <c r="A23" s="84" t="s">
        <v>367</v>
      </c>
      <c r="B23" s="96">
        <v>15.828748020000001</v>
      </c>
      <c r="C23" s="96">
        <v>94.218738220000006</v>
      </c>
      <c r="D23" s="96">
        <v>7.5374990579999999</v>
      </c>
      <c r="E23" s="96">
        <v>42.963744630000001</v>
      </c>
      <c r="F23" s="96">
        <v>89.696238789999995</v>
      </c>
      <c r="G23" s="96">
        <v>13.5674983</v>
      </c>
      <c r="H23" s="96">
        <v>133.41373329999999</v>
      </c>
      <c r="I23" s="96">
        <v>28.642496420000001</v>
      </c>
      <c r="J23" s="96">
        <v>3.7687495289999999</v>
      </c>
      <c r="K23" s="96">
        <v>15.828748020000001</v>
      </c>
      <c r="L23" s="96">
        <v>221.60247229999999</v>
      </c>
      <c r="M23" s="96">
        <v>7.5374990579999999</v>
      </c>
      <c r="N23" s="96">
        <v>15.07499812</v>
      </c>
      <c r="O23" s="96"/>
      <c r="P23" s="96">
        <v>73.113740859999993</v>
      </c>
      <c r="Q23" s="96">
        <v>42.963744630000001</v>
      </c>
      <c r="R23" s="96">
        <v>16.582497929999999</v>
      </c>
      <c r="S23" s="96">
        <v>1.5074998120000001</v>
      </c>
      <c r="T23" s="96">
        <v>1153.2373560000001</v>
      </c>
      <c r="U23" s="96">
        <v>36.179995480000002</v>
      </c>
      <c r="V23" s="96">
        <v>46.732494160000002</v>
      </c>
    </row>
    <row r="24" spans="1:22" ht="14.5">
      <c r="A24" s="84" t="s">
        <v>368</v>
      </c>
      <c r="B24" s="96">
        <v>13.02955175</v>
      </c>
      <c r="C24" s="96">
        <v>136.81029330000001</v>
      </c>
      <c r="D24" s="96">
        <v>11.219891779999999</v>
      </c>
      <c r="E24" s="96">
        <v>107.1318699</v>
      </c>
      <c r="F24" s="96">
        <v>73.834126569999995</v>
      </c>
      <c r="G24" s="96">
        <v>18.820463629999999</v>
      </c>
      <c r="H24" s="96">
        <v>119.4375577</v>
      </c>
      <c r="I24" s="96">
        <v>24.973307519999999</v>
      </c>
      <c r="J24" s="96">
        <v>0.36193199300000001</v>
      </c>
      <c r="K24" s="96">
        <v>26.78296748</v>
      </c>
      <c r="L24" s="96">
        <v>270.72513070000002</v>
      </c>
      <c r="M24" s="96">
        <v>2.8954559440000001</v>
      </c>
      <c r="N24" s="96">
        <v>13.75341573</v>
      </c>
      <c r="O24" s="96">
        <v>1.447727972</v>
      </c>
      <c r="P24" s="96">
        <v>77.453446499999998</v>
      </c>
      <c r="Q24" s="96">
        <v>77.091514500000002</v>
      </c>
      <c r="R24" s="96">
        <v>36.555131289999999</v>
      </c>
      <c r="S24" s="96">
        <v>2.5335239509999998</v>
      </c>
      <c r="T24" s="96">
        <v>1201.6142170000001</v>
      </c>
      <c r="U24" s="96">
        <v>51.756275000000002</v>
      </c>
      <c r="V24" s="96">
        <v>53.56593496</v>
      </c>
    </row>
    <row r="25" spans="1:22" ht="14.5">
      <c r="A25" s="84" t="s">
        <v>369</v>
      </c>
      <c r="B25" s="96">
        <v>8.8290652830000003</v>
      </c>
      <c r="C25" s="96">
        <v>122.0016294</v>
      </c>
      <c r="D25" s="96">
        <v>6.0198172379999999</v>
      </c>
      <c r="E25" s="96">
        <v>35.316261130000001</v>
      </c>
      <c r="F25" s="96">
        <v>64.21138388</v>
      </c>
      <c r="G25" s="96">
        <v>9.2303864319999995</v>
      </c>
      <c r="H25" s="96">
        <v>122.0016294</v>
      </c>
      <c r="I25" s="96">
        <v>14.447561370000001</v>
      </c>
      <c r="J25" s="96">
        <v>2.4079268950000001</v>
      </c>
      <c r="K25" s="96">
        <v>10.03302873</v>
      </c>
      <c r="L25" s="96">
        <v>162.93638659999999</v>
      </c>
      <c r="M25" s="96">
        <v>1.2039634480000001</v>
      </c>
      <c r="N25" s="96">
        <v>14.447561370000001</v>
      </c>
      <c r="O25" s="96">
        <v>2.006605746</v>
      </c>
      <c r="P25" s="96">
        <v>31.704370789999999</v>
      </c>
      <c r="Q25" s="96">
        <v>48.559859060000001</v>
      </c>
      <c r="R25" s="96">
        <v>38.125509180000002</v>
      </c>
      <c r="S25" s="96">
        <v>0.80264229799999998</v>
      </c>
      <c r="T25" s="96">
        <v>1065.1063300000001</v>
      </c>
      <c r="U25" s="96">
        <v>40.934757220000002</v>
      </c>
      <c r="V25" s="96">
        <v>47.757216759999999</v>
      </c>
    </row>
    <row r="26" spans="1:22" ht="14.5">
      <c r="A26" s="54" t="s">
        <v>370</v>
      </c>
      <c r="B26" s="96">
        <v>26.203348630000001</v>
      </c>
      <c r="C26" s="96">
        <v>84.92089953</v>
      </c>
      <c r="D26" s="96">
        <v>9.3332202960000004</v>
      </c>
      <c r="E26" s="96">
        <v>65.009395949999998</v>
      </c>
      <c r="F26" s="96">
        <v>76.794725040000003</v>
      </c>
      <c r="G26" s="96">
        <v>12.992374890000001</v>
      </c>
      <c r="H26" s="96">
        <v>98.312454930000001</v>
      </c>
      <c r="I26" s="96">
        <v>20.776394669999998</v>
      </c>
      <c r="J26" s="96">
        <v>2.3380572229999999</v>
      </c>
      <c r="K26" s="96">
        <v>18.647431999999998</v>
      </c>
      <c r="L26" s="96">
        <v>211.52764859999999</v>
      </c>
      <c r="M26" s="96">
        <v>4.4480113020000003</v>
      </c>
      <c r="N26" s="96">
        <v>16.898641229999999</v>
      </c>
      <c r="O26" s="96">
        <v>1.3781231599999999</v>
      </c>
      <c r="P26" s="96">
        <v>67.062324239999995</v>
      </c>
      <c r="Q26" s="96">
        <v>40.564342379999999</v>
      </c>
      <c r="R26" s="96">
        <v>21.061523600000001</v>
      </c>
      <c r="S26" s="96">
        <v>2.2335099490000001</v>
      </c>
      <c r="T26" s="96">
        <v>968.18379330000005</v>
      </c>
      <c r="U26" s="96">
        <v>37.656027299999998</v>
      </c>
      <c r="V26" s="96">
        <v>46.561554200000003</v>
      </c>
    </row>
    <row r="27" spans="1:22" ht="14.5">
      <c r="A27" s="54" t="s">
        <v>371</v>
      </c>
      <c r="B27" s="160">
        <v>0.45549092124053808</v>
      </c>
      <c r="C27" s="160">
        <v>0.28323322389443228</v>
      </c>
      <c r="D27" s="160">
        <v>0.32257390680653447</v>
      </c>
      <c r="E27" s="160">
        <v>0.30493090101630554</v>
      </c>
      <c r="F27" s="160">
        <v>0.13844468006410274</v>
      </c>
      <c r="G27" s="160">
        <v>0.27717082998495962</v>
      </c>
      <c r="H27" s="160">
        <v>0.15494996171352082</v>
      </c>
      <c r="I27" s="160">
        <v>0.26618273574364859</v>
      </c>
      <c r="J27" s="160">
        <v>0.63302592495922094</v>
      </c>
      <c r="K27" s="160">
        <v>0.31376356833839986</v>
      </c>
      <c r="L27" s="160">
        <v>0.1690649533774688</v>
      </c>
      <c r="M27" s="160">
        <v>0.56774776246445069</v>
      </c>
      <c r="N27" s="160">
        <v>0.26781830170107424</v>
      </c>
      <c r="O27" s="160">
        <v>0.48964795219885004</v>
      </c>
      <c r="P27" s="160">
        <v>0.34662435405538955</v>
      </c>
      <c r="Q27" s="160">
        <v>0.24661194372935877</v>
      </c>
      <c r="R27" s="160">
        <v>0.36561102339471974</v>
      </c>
      <c r="S27" s="160">
        <v>0.43335727785728162</v>
      </c>
      <c r="T27" s="160">
        <v>8.4863324583272365E-2</v>
      </c>
      <c r="U27" s="160">
        <v>0.25167894690197762</v>
      </c>
      <c r="V27" s="160">
        <v>0.12282178345594381</v>
      </c>
    </row>
    <row r="28" spans="1:22">
      <c r="A28" s="33" t="s">
        <v>289</v>
      </c>
    </row>
    <row r="29" spans="1:22">
      <c r="A29" s="33" t="s">
        <v>341</v>
      </c>
    </row>
    <row r="30" spans="1:22">
      <c r="A30" s="33" t="s">
        <v>76</v>
      </c>
    </row>
    <row r="31" spans="1:22">
      <c r="A31" s="33" t="s">
        <v>307</v>
      </c>
    </row>
    <row r="32" spans="1:22">
      <c r="A32" s="33" t="s">
        <v>77</v>
      </c>
    </row>
    <row r="33" spans="1:1">
      <c r="A33" s="33" t="s">
        <v>74</v>
      </c>
    </row>
    <row r="34" spans="1:1">
      <c r="A34" s="33" t="s">
        <v>342</v>
      </c>
    </row>
    <row r="35" spans="1:1">
      <c r="A35" s="33" t="s">
        <v>343</v>
      </c>
    </row>
  </sheetData>
  <pageMargins left="0.7" right="0.7" top="0.75" bottom="0.75" header="0.3" footer="0.3"/>
  <drawing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842B7-8F0D-4E7F-9994-F62C05327815}">
  <dimension ref="A1:V35"/>
  <sheetViews>
    <sheetView topLeftCell="C1" zoomScaleNormal="100" workbookViewId="0">
      <selection activeCell="C1" sqref="C1"/>
    </sheetView>
  </sheetViews>
  <sheetFormatPr defaultColWidth="9.296875" defaultRowHeight="13.5"/>
  <cols>
    <col min="1" max="1" width="48.796875" style="25" customWidth="1"/>
    <col min="2" max="2" width="40.19921875" style="25" bestFit="1" customWidth="1"/>
    <col min="3" max="3" width="39.296875" style="25" bestFit="1" customWidth="1"/>
    <col min="4" max="4" width="13.296875" style="25" customWidth="1"/>
    <col min="5" max="5" width="29.69921875" style="25" bestFit="1" customWidth="1"/>
    <col min="6" max="7" width="13.296875" style="25" customWidth="1"/>
    <col min="8" max="8" width="13.796875" style="25" bestFit="1" customWidth="1"/>
    <col min="9" max="11" width="12.69921875" style="25" bestFit="1" customWidth="1"/>
    <col min="12" max="12" width="13.796875" style="25" bestFit="1" customWidth="1"/>
    <col min="13" max="14" width="12.69921875" style="25" bestFit="1" customWidth="1"/>
    <col min="15" max="15" width="11.69921875" style="25" bestFit="1" customWidth="1"/>
    <col min="16" max="16" width="13.796875" style="25" bestFit="1" customWidth="1"/>
    <col min="17" max="18" width="12.69921875" style="25" bestFit="1" customWidth="1"/>
    <col min="19" max="19" width="11.69921875" style="25" bestFit="1" customWidth="1"/>
    <col min="20" max="20" width="14.796875" style="25" bestFit="1" customWidth="1"/>
    <col min="21" max="22" width="12.69921875" style="25" bestFit="1" customWidth="1"/>
    <col min="23" max="16384" width="9.296875" style="25"/>
  </cols>
  <sheetData>
    <row r="1" spans="1:22">
      <c r="A1" s="71" t="s">
        <v>1053</v>
      </c>
    </row>
    <row r="2" spans="1:22" ht="17.25" customHeight="1">
      <c r="A2" s="62" t="s">
        <v>346</v>
      </c>
      <c r="B2" s="62"/>
      <c r="C2" s="62"/>
      <c r="D2" s="62"/>
      <c r="E2" s="62"/>
      <c r="F2" s="62"/>
      <c r="G2" s="62"/>
    </row>
    <row r="3" spans="1:22" ht="17.25" customHeight="1">
      <c r="A3" s="60" t="s">
        <v>347</v>
      </c>
      <c r="B3" s="61"/>
      <c r="C3" s="61"/>
      <c r="D3" s="61"/>
      <c r="E3" s="61"/>
      <c r="F3" s="61"/>
      <c r="G3" s="61"/>
    </row>
    <row r="4" spans="1:22" ht="102.5">
      <c r="A4" s="32" t="s">
        <v>38</v>
      </c>
      <c r="B4" s="148" t="s">
        <v>212</v>
      </c>
      <c r="C4" s="148" t="s">
        <v>213</v>
      </c>
      <c r="D4" s="148" t="s">
        <v>214</v>
      </c>
      <c r="E4" s="151" t="s">
        <v>372</v>
      </c>
      <c r="F4" s="151" t="s">
        <v>215</v>
      </c>
      <c r="G4" s="151" t="s">
        <v>265</v>
      </c>
      <c r="H4" s="151" t="s">
        <v>104</v>
      </c>
      <c r="I4" s="151" t="s">
        <v>283</v>
      </c>
      <c r="J4" s="151" t="s">
        <v>220</v>
      </c>
      <c r="K4" s="151" t="s">
        <v>221</v>
      </c>
      <c r="L4" s="151" t="s">
        <v>222</v>
      </c>
      <c r="M4" s="151" t="s">
        <v>223</v>
      </c>
      <c r="N4" s="151" t="s">
        <v>224</v>
      </c>
      <c r="O4" s="151" t="s">
        <v>83</v>
      </c>
      <c r="P4" s="151" t="s">
        <v>226</v>
      </c>
      <c r="Q4" s="151" t="s">
        <v>227</v>
      </c>
      <c r="R4" s="151" t="s">
        <v>267</v>
      </c>
      <c r="S4" s="151" t="s">
        <v>229</v>
      </c>
      <c r="T4" s="151" t="s">
        <v>230</v>
      </c>
      <c r="U4" s="151" t="s">
        <v>231</v>
      </c>
      <c r="V4" s="151" t="s">
        <v>232</v>
      </c>
    </row>
    <row r="5" spans="1:22" ht="14.5">
      <c r="A5" s="84" t="s">
        <v>349</v>
      </c>
      <c r="B5" s="96">
        <v>14.79491825</v>
      </c>
      <c r="C5" s="96">
        <v>6.0245234989999998</v>
      </c>
      <c r="D5" s="96">
        <v>2.2540734179999999</v>
      </c>
      <c r="E5" s="159" t="s">
        <v>1060</v>
      </c>
      <c r="F5" s="96">
        <v>0.36884837700000001</v>
      </c>
      <c r="G5" s="96">
        <v>1.1065451319999999</v>
      </c>
      <c r="H5" s="96">
        <v>30.040651189999998</v>
      </c>
      <c r="I5" s="96">
        <v>1.967191347</v>
      </c>
      <c r="J5" s="96">
        <v>6.1884561109999998</v>
      </c>
      <c r="K5" s="96">
        <v>1.7622755809999999</v>
      </c>
      <c r="L5" s="96">
        <v>207.25180499999999</v>
      </c>
      <c r="M5" s="96">
        <v>11.59823231</v>
      </c>
      <c r="N5" s="96">
        <v>6.1064898049999998</v>
      </c>
      <c r="O5" s="96">
        <v>1.311460898</v>
      </c>
      <c r="P5" s="96">
        <v>34.466831720000002</v>
      </c>
      <c r="Q5" s="96">
        <v>4.0163489989999999</v>
      </c>
      <c r="R5" s="96">
        <v>5.9835403459999998</v>
      </c>
      <c r="S5" s="96">
        <v>2.4589891829999999</v>
      </c>
      <c r="T5" s="96">
        <v>115.6544579</v>
      </c>
      <c r="U5" s="96">
        <v>1.8032587339999999</v>
      </c>
      <c r="V5" s="96">
        <v>32.376690910000001</v>
      </c>
    </row>
    <row r="6" spans="1:22" ht="14.5">
      <c r="A6" s="84" t="s">
        <v>350</v>
      </c>
      <c r="B6" s="96">
        <v>14.475319580000001</v>
      </c>
      <c r="C6" s="96">
        <v>3.4940426570000001</v>
      </c>
      <c r="D6" s="96">
        <v>1.2478723780000001</v>
      </c>
      <c r="E6" s="96">
        <v>18.218936710000001</v>
      </c>
      <c r="F6" s="96">
        <v>0.24957447599999999</v>
      </c>
      <c r="G6" s="96">
        <v>1.996595804</v>
      </c>
      <c r="H6" s="96">
        <v>36.937022380000002</v>
      </c>
      <c r="I6" s="96">
        <v>1.7470213290000001</v>
      </c>
      <c r="J6" s="96">
        <v>4.2427660840000003</v>
      </c>
      <c r="K6" s="96">
        <v>1.2478723780000001</v>
      </c>
      <c r="L6" s="96">
        <v>261.05490140000001</v>
      </c>
      <c r="M6" s="96">
        <v>9.2342555940000004</v>
      </c>
      <c r="N6" s="96">
        <v>4.9914895100000001</v>
      </c>
      <c r="O6" s="96">
        <v>0.99829790200000001</v>
      </c>
      <c r="P6" s="96">
        <v>38.184894749999998</v>
      </c>
      <c r="Q6" s="96">
        <v>6.2393618880000004</v>
      </c>
      <c r="R6" s="96">
        <v>8.2359576919999995</v>
      </c>
      <c r="S6" s="96">
        <v>4.2427660840000003</v>
      </c>
      <c r="T6" s="96">
        <v>149.49511079999999</v>
      </c>
      <c r="U6" s="96">
        <v>1.2478723780000001</v>
      </c>
      <c r="V6" s="96">
        <v>29.948937059999999</v>
      </c>
    </row>
    <row r="7" spans="1:22" ht="14.5">
      <c r="A7" s="84" t="s">
        <v>351</v>
      </c>
      <c r="B7" s="96">
        <v>11.237217660000001</v>
      </c>
      <c r="C7" s="96">
        <v>8.2626600480000008</v>
      </c>
      <c r="D7" s="96">
        <v>1.6525320100000001</v>
      </c>
      <c r="E7" s="96">
        <v>4.296583225</v>
      </c>
      <c r="F7" s="96">
        <v>0</v>
      </c>
      <c r="G7" s="96">
        <v>1.9830384109999999</v>
      </c>
      <c r="H7" s="96">
        <v>28.754056970000001</v>
      </c>
      <c r="I7" s="96">
        <v>0.66101280399999995</v>
      </c>
      <c r="J7" s="96">
        <v>4.6270896270000001</v>
      </c>
      <c r="K7" s="96">
        <v>0.33050640199999998</v>
      </c>
      <c r="L7" s="96">
        <v>192.02421949999999</v>
      </c>
      <c r="M7" s="96">
        <v>3.305064019</v>
      </c>
      <c r="N7" s="96">
        <v>5.2881024310000004</v>
      </c>
      <c r="O7" s="96">
        <v>0.99151920599999999</v>
      </c>
      <c r="P7" s="96">
        <v>19.49987771</v>
      </c>
      <c r="Q7" s="96">
        <v>2.313544813</v>
      </c>
      <c r="R7" s="96">
        <v>5.9491152339999998</v>
      </c>
      <c r="S7" s="96">
        <v>1.3220256079999999</v>
      </c>
      <c r="T7" s="96">
        <v>117.9907855</v>
      </c>
      <c r="U7" s="96">
        <v>2.313544813</v>
      </c>
      <c r="V7" s="96">
        <v>28.423550559999999</v>
      </c>
    </row>
    <row r="8" spans="1:22" ht="14.5">
      <c r="A8" s="84" t="s">
        <v>352</v>
      </c>
      <c r="B8" s="96">
        <v>8.8999644</v>
      </c>
      <c r="C8" s="96">
        <v>11.442811369999999</v>
      </c>
      <c r="D8" s="96">
        <v>2.1190391430000002</v>
      </c>
      <c r="E8" s="96">
        <v>12.078523110000001</v>
      </c>
      <c r="F8" s="96">
        <v>0</v>
      </c>
      <c r="G8" s="96">
        <v>1.271423486</v>
      </c>
      <c r="H8" s="96">
        <v>40.897455460000003</v>
      </c>
      <c r="I8" s="96">
        <v>1.059519571</v>
      </c>
      <c r="J8" s="96">
        <v>2.5428469709999999</v>
      </c>
      <c r="K8" s="96">
        <v>0.635711743</v>
      </c>
      <c r="L8" s="96">
        <v>227.16099610000001</v>
      </c>
      <c r="M8" s="96">
        <v>5.5095017720000001</v>
      </c>
      <c r="N8" s="96">
        <v>9.1118683140000005</v>
      </c>
      <c r="O8" s="96">
        <v>2.5428469709999999</v>
      </c>
      <c r="P8" s="96">
        <v>20.55467969</v>
      </c>
      <c r="Q8" s="96">
        <v>2.5428469709999999</v>
      </c>
      <c r="R8" s="96">
        <v>4.0261743709999998</v>
      </c>
      <c r="S8" s="96">
        <v>2.1190391430000002</v>
      </c>
      <c r="T8" s="96">
        <v>141.33991080000001</v>
      </c>
      <c r="U8" s="96">
        <v>2.9666548000000001</v>
      </c>
      <c r="V8" s="96">
        <v>27.123701029999999</v>
      </c>
    </row>
    <row r="9" spans="1:22" ht="14.5">
      <c r="A9" s="84" t="s">
        <v>353</v>
      </c>
      <c r="B9" s="96">
        <v>7.0439133820000004</v>
      </c>
      <c r="C9" s="96">
        <v>7.314833127</v>
      </c>
      <c r="D9" s="96">
        <v>1.0836789819999999</v>
      </c>
      <c r="E9" s="96">
        <v>11.10770956</v>
      </c>
      <c r="F9" s="96">
        <v>0.27091974499999999</v>
      </c>
      <c r="G9" s="96">
        <v>0.54183949099999995</v>
      </c>
      <c r="H9" s="96">
        <v>31.968529960000001</v>
      </c>
      <c r="I9" s="96">
        <v>0.54183949099999995</v>
      </c>
      <c r="J9" s="96">
        <v>1.6255184730000001</v>
      </c>
      <c r="K9" s="96">
        <v>1.3545987269999999</v>
      </c>
      <c r="L9" s="96">
        <v>188.01830330000001</v>
      </c>
      <c r="M9" s="96">
        <v>2.7091974539999999</v>
      </c>
      <c r="N9" s="96">
        <v>5.9602344</v>
      </c>
      <c r="O9" s="96">
        <v>3.7928764359999998</v>
      </c>
      <c r="P9" s="96">
        <v>13.81690702</v>
      </c>
      <c r="Q9" s="96">
        <v>1.8964382179999999</v>
      </c>
      <c r="R9" s="96">
        <v>5.4183949089999999</v>
      </c>
      <c r="S9" s="96">
        <v>1.6255184730000001</v>
      </c>
      <c r="T9" s="96">
        <v>141.6910269</v>
      </c>
      <c r="U9" s="96">
        <v>1.3545987269999999</v>
      </c>
      <c r="V9" s="96">
        <v>27.904733780000001</v>
      </c>
    </row>
    <row r="10" spans="1:22" ht="14.5">
      <c r="A10" s="84" t="s">
        <v>354</v>
      </c>
      <c r="B10" s="96">
        <v>5.8727090320000004</v>
      </c>
      <c r="C10" s="96">
        <v>7.8302787089999999</v>
      </c>
      <c r="D10" s="96">
        <v>1.4681772580000001</v>
      </c>
      <c r="E10" s="96">
        <v>7.8302787089999999</v>
      </c>
      <c r="F10" s="96">
        <v>0</v>
      </c>
      <c r="G10" s="96">
        <v>0.48939241900000002</v>
      </c>
      <c r="H10" s="96">
        <v>29.852937579999999</v>
      </c>
      <c r="I10" s="96">
        <v>0.97878483900000002</v>
      </c>
      <c r="J10" s="96">
        <v>1.957569677</v>
      </c>
      <c r="K10" s="96">
        <v>0.48939241900000002</v>
      </c>
      <c r="L10" s="96">
        <v>162.96767560000001</v>
      </c>
      <c r="M10" s="96">
        <v>2.4469620970000001</v>
      </c>
      <c r="N10" s="96">
        <v>4.4045317739999996</v>
      </c>
      <c r="O10" s="96">
        <v>4.8939241930000001</v>
      </c>
      <c r="P10" s="96">
        <v>21.533266449999999</v>
      </c>
      <c r="Q10" s="96">
        <v>3.4257469349999998</v>
      </c>
      <c r="R10" s="96">
        <v>2.9363545160000002</v>
      </c>
      <c r="S10" s="96">
        <v>1.957569677</v>
      </c>
      <c r="T10" s="96">
        <v>155.62678930000001</v>
      </c>
      <c r="U10" s="96">
        <v>1.957569677</v>
      </c>
      <c r="V10" s="96">
        <v>29.852937579999999</v>
      </c>
    </row>
    <row r="11" spans="1:22" ht="14.5">
      <c r="A11" s="84" t="s">
        <v>355</v>
      </c>
      <c r="B11" s="96">
        <v>5.2480511559999998</v>
      </c>
      <c r="C11" s="96">
        <v>7.2665323700000002</v>
      </c>
      <c r="D11" s="96">
        <v>2.0184812139999999</v>
      </c>
      <c r="E11" s="96">
        <v>12.91827977</v>
      </c>
      <c r="F11" s="96">
        <v>0.40369624300000001</v>
      </c>
      <c r="G11" s="96">
        <v>0.80739248600000002</v>
      </c>
      <c r="H11" s="96">
        <v>27.855040750000001</v>
      </c>
      <c r="I11" s="96">
        <v>2.8258736999999998</v>
      </c>
      <c r="J11" s="96">
        <v>4.4406586709999996</v>
      </c>
      <c r="K11" s="96">
        <v>0.40369624300000001</v>
      </c>
      <c r="L11" s="96">
        <v>190.1409304</v>
      </c>
      <c r="M11" s="96">
        <v>2.8258736999999998</v>
      </c>
      <c r="N11" s="96">
        <v>7.6702286129999999</v>
      </c>
      <c r="O11" s="96">
        <v>2.0184812139999999</v>
      </c>
      <c r="P11" s="96">
        <v>14.53306474</v>
      </c>
      <c r="Q11" s="96">
        <v>6.4591398849999999</v>
      </c>
      <c r="R11" s="96">
        <v>2.8258736999999998</v>
      </c>
      <c r="S11" s="96">
        <v>2.0184812139999999</v>
      </c>
      <c r="T11" s="96">
        <v>147.75282490000001</v>
      </c>
      <c r="U11" s="96">
        <v>2.0184812139999999</v>
      </c>
      <c r="V11" s="96">
        <v>32.699395670000001</v>
      </c>
    </row>
    <row r="12" spans="1:22" ht="14.5">
      <c r="A12" s="84" t="s">
        <v>356</v>
      </c>
      <c r="B12" s="96">
        <v>1.634708123</v>
      </c>
      <c r="C12" s="96">
        <v>9.8082487369999996</v>
      </c>
      <c r="D12" s="96">
        <v>3.269416246</v>
      </c>
      <c r="E12" s="96">
        <v>4.9041243689999998</v>
      </c>
      <c r="F12" s="96">
        <v>0</v>
      </c>
      <c r="G12" s="96">
        <v>0</v>
      </c>
      <c r="H12" s="96">
        <v>35.963578699999999</v>
      </c>
      <c r="I12" s="96">
        <v>1.634708123</v>
      </c>
      <c r="J12" s="96">
        <v>1.634708123</v>
      </c>
      <c r="K12" s="96">
        <v>1.634708123</v>
      </c>
      <c r="L12" s="96">
        <v>225.589721</v>
      </c>
      <c r="M12" s="96">
        <v>11.442956860000001</v>
      </c>
      <c r="N12" s="96">
        <v>3.269416246</v>
      </c>
      <c r="O12" s="96">
        <v>0</v>
      </c>
      <c r="P12" s="96">
        <v>21.251205599999999</v>
      </c>
      <c r="Q12" s="96">
        <v>3.269416246</v>
      </c>
      <c r="R12" s="96">
        <v>4.9041243689999998</v>
      </c>
      <c r="S12" s="96">
        <v>1.634708123</v>
      </c>
      <c r="T12" s="96">
        <v>147.12373109999999</v>
      </c>
      <c r="U12" s="96">
        <v>0</v>
      </c>
      <c r="V12" s="96">
        <v>31.059454330000001</v>
      </c>
    </row>
    <row r="13" spans="1:22" ht="14.5">
      <c r="A13" s="84" t="s">
        <v>357</v>
      </c>
      <c r="B13" s="96">
        <v>9.4494141359999997</v>
      </c>
      <c r="C13" s="96">
        <v>8.1894922510000008</v>
      </c>
      <c r="D13" s="96">
        <v>1.8898828270000001</v>
      </c>
      <c r="E13" s="96">
        <v>10.70933602</v>
      </c>
      <c r="F13" s="96">
        <v>0.62996094199999997</v>
      </c>
      <c r="G13" s="96">
        <v>0</v>
      </c>
      <c r="H13" s="96">
        <v>30.868086179999999</v>
      </c>
      <c r="I13" s="96">
        <v>0.62996094199999997</v>
      </c>
      <c r="J13" s="96">
        <v>0.62996094199999997</v>
      </c>
      <c r="K13" s="96">
        <v>0</v>
      </c>
      <c r="L13" s="96">
        <v>189.61824369999999</v>
      </c>
      <c r="M13" s="96">
        <v>3.7797656549999998</v>
      </c>
      <c r="N13" s="96">
        <v>5.039687539</v>
      </c>
      <c r="O13" s="96">
        <v>3.1498047119999999</v>
      </c>
      <c r="P13" s="96">
        <v>14.489101679999999</v>
      </c>
      <c r="Q13" s="96">
        <v>1.259921885</v>
      </c>
      <c r="R13" s="96">
        <v>5.6696484820000004</v>
      </c>
      <c r="S13" s="96">
        <v>1.8898828270000001</v>
      </c>
      <c r="T13" s="96">
        <v>164.41980599999999</v>
      </c>
      <c r="U13" s="96">
        <v>0.62996094199999997</v>
      </c>
      <c r="V13" s="96">
        <v>36.537734659999998</v>
      </c>
    </row>
    <row r="14" spans="1:22" ht="14.5">
      <c r="A14" s="84" t="s">
        <v>358</v>
      </c>
      <c r="B14" s="96">
        <v>8.0603878600000005</v>
      </c>
      <c r="C14" s="96">
        <v>6.78769504</v>
      </c>
      <c r="D14" s="96">
        <v>1.9090392300000001</v>
      </c>
      <c r="E14" s="96">
        <v>11.1007096</v>
      </c>
      <c r="F14" s="96">
        <v>7.0705157000000005E-2</v>
      </c>
      <c r="G14" s="96">
        <v>1.1312825070000001</v>
      </c>
      <c r="H14" s="96">
        <v>35.35257833</v>
      </c>
      <c r="I14" s="96">
        <v>3.111026893</v>
      </c>
      <c r="J14" s="96">
        <v>3.6059629900000001</v>
      </c>
      <c r="K14" s="96">
        <v>0.91916703700000002</v>
      </c>
      <c r="L14" s="96">
        <v>213.67098350000001</v>
      </c>
      <c r="M14" s="96">
        <v>2.8989114229999999</v>
      </c>
      <c r="N14" s="96">
        <v>7.353336294</v>
      </c>
      <c r="O14" s="96">
        <v>0</v>
      </c>
      <c r="P14" s="96">
        <v>26.86795953</v>
      </c>
      <c r="Q14" s="96">
        <v>3.8887836170000001</v>
      </c>
      <c r="R14" s="96">
        <v>5.232181593</v>
      </c>
      <c r="S14" s="96">
        <v>3.2524372069999998</v>
      </c>
      <c r="T14" s="96">
        <v>126.5622304</v>
      </c>
      <c r="U14" s="96">
        <v>2.616090797</v>
      </c>
      <c r="V14" s="96">
        <v>35.635398960000003</v>
      </c>
    </row>
    <row r="15" spans="1:22" ht="14.5">
      <c r="A15" s="84" t="s">
        <v>359</v>
      </c>
      <c r="B15" s="96">
        <v>5.8342206210000001</v>
      </c>
      <c r="C15" s="96">
        <v>3.7922434040000002</v>
      </c>
      <c r="D15" s="96">
        <v>1.166844124</v>
      </c>
      <c r="E15" s="96">
        <v>7.0010647449999999</v>
      </c>
      <c r="F15" s="96">
        <v>0</v>
      </c>
      <c r="G15" s="96">
        <v>0.29171103100000001</v>
      </c>
      <c r="H15" s="96">
        <v>26.545703830000001</v>
      </c>
      <c r="I15" s="96">
        <v>2.3336882480000001</v>
      </c>
      <c r="J15" s="96">
        <v>4.3756654660000001</v>
      </c>
      <c r="K15" s="96">
        <v>2.3336882480000001</v>
      </c>
      <c r="L15" s="96">
        <v>185.23650470000001</v>
      </c>
      <c r="M15" s="96">
        <v>1.458555155</v>
      </c>
      <c r="N15" s="96">
        <v>5.2507985589999997</v>
      </c>
      <c r="O15" s="96">
        <v>0.58342206200000002</v>
      </c>
      <c r="P15" s="96">
        <v>18.961217019999999</v>
      </c>
      <c r="Q15" s="96">
        <v>1.7502661859999999</v>
      </c>
      <c r="R15" s="96">
        <v>5.2507985589999997</v>
      </c>
      <c r="S15" s="96">
        <v>0.87513309299999997</v>
      </c>
      <c r="T15" s="96">
        <v>120.1849448</v>
      </c>
      <c r="U15" s="96">
        <v>1.458555155</v>
      </c>
      <c r="V15" s="96">
        <v>30.046236199999999</v>
      </c>
    </row>
    <row r="16" spans="1:22" ht="14.5">
      <c r="A16" s="84" t="s">
        <v>360</v>
      </c>
      <c r="B16" s="96">
        <v>9.3253029590000001</v>
      </c>
      <c r="C16" s="96">
        <v>6.9939772189999996</v>
      </c>
      <c r="D16" s="96">
        <v>2.1607409290000001</v>
      </c>
      <c r="E16" s="96">
        <v>8.6429637180000007</v>
      </c>
      <c r="F16" s="96">
        <v>0.22744641400000001</v>
      </c>
      <c r="G16" s="96">
        <v>0.68233924099999999</v>
      </c>
      <c r="H16" s="96">
        <v>35.652225340000001</v>
      </c>
      <c r="I16" s="96">
        <v>2.956803377</v>
      </c>
      <c r="J16" s="96">
        <v>1.7627097060000001</v>
      </c>
      <c r="K16" s="96">
        <v>1.478401689</v>
      </c>
      <c r="L16" s="96">
        <v>205.27038830000001</v>
      </c>
      <c r="M16" s="96">
        <v>2.8999417740000002</v>
      </c>
      <c r="N16" s="96">
        <v>7.0508388220000002</v>
      </c>
      <c r="O16" s="96">
        <v>1.2509552749999999</v>
      </c>
      <c r="P16" s="96">
        <v>28.715109720000001</v>
      </c>
      <c r="Q16" s="96">
        <v>3.1273881870000002</v>
      </c>
      <c r="R16" s="96">
        <v>4.7763746859999996</v>
      </c>
      <c r="S16" s="96">
        <v>1.9332945159999999</v>
      </c>
      <c r="T16" s="96">
        <v>136.7521562</v>
      </c>
      <c r="U16" s="96">
        <v>1.9332945159999999</v>
      </c>
      <c r="V16" s="96">
        <v>31.217020269999999</v>
      </c>
    </row>
    <row r="17" spans="1:22" ht="14.5">
      <c r="A17" s="84" t="s">
        <v>361</v>
      </c>
      <c r="B17" s="96">
        <v>6.6907062570000004</v>
      </c>
      <c r="C17" s="96">
        <v>4.5778516490000003</v>
      </c>
      <c r="D17" s="96">
        <v>3.5214243459999999</v>
      </c>
      <c r="E17" s="96">
        <v>8.8035608639999996</v>
      </c>
      <c r="F17" s="96">
        <v>0</v>
      </c>
      <c r="G17" s="96">
        <v>0.35214243499999998</v>
      </c>
      <c r="H17" s="96">
        <v>29.932106940000001</v>
      </c>
      <c r="I17" s="96">
        <v>1.7607121729999999</v>
      </c>
      <c r="J17" s="96">
        <v>4.5778516490000003</v>
      </c>
      <c r="K17" s="96">
        <v>0.35214243499999998</v>
      </c>
      <c r="L17" s="96">
        <v>172.5497929</v>
      </c>
      <c r="M17" s="96">
        <v>2.1128546070000001</v>
      </c>
      <c r="N17" s="96">
        <v>4.9299940839999996</v>
      </c>
      <c r="O17" s="96">
        <v>1.0564273040000001</v>
      </c>
      <c r="P17" s="96">
        <v>16.902836860000001</v>
      </c>
      <c r="Q17" s="96">
        <v>3.5214243459999999</v>
      </c>
      <c r="R17" s="96">
        <v>7.0428486909999997</v>
      </c>
      <c r="S17" s="96">
        <v>1.7607121729999999</v>
      </c>
      <c r="T17" s="96">
        <v>128.53198860000001</v>
      </c>
      <c r="U17" s="96">
        <v>3.1692819110000001</v>
      </c>
      <c r="V17" s="96">
        <v>36.270670760000002</v>
      </c>
    </row>
    <row r="18" spans="1:22" ht="14.5">
      <c r="A18" s="84" t="s">
        <v>362</v>
      </c>
      <c r="B18" s="96">
        <v>10.72222294</v>
      </c>
      <c r="C18" s="96">
        <v>12.346802179999999</v>
      </c>
      <c r="D18" s="96">
        <v>1.624579234</v>
      </c>
      <c r="E18" s="96">
        <v>14.621213109999999</v>
      </c>
      <c r="F18" s="96">
        <v>0</v>
      </c>
      <c r="G18" s="96">
        <v>0.64983169399999996</v>
      </c>
      <c r="H18" s="96">
        <v>39.639733309999997</v>
      </c>
      <c r="I18" s="96">
        <v>2.274410928</v>
      </c>
      <c r="J18" s="96">
        <v>2.274410928</v>
      </c>
      <c r="K18" s="96">
        <v>0.64983169399999996</v>
      </c>
      <c r="L18" s="96">
        <v>212.8198797</v>
      </c>
      <c r="M18" s="96">
        <v>3.2491584680000001</v>
      </c>
      <c r="N18" s="96">
        <v>4.8737377019999997</v>
      </c>
      <c r="O18" s="96">
        <v>1.624579234</v>
      </c>
      <c r="P18" s="96">
        <v>31.51683714</v>
      </c>
      <c r="Q18" s="96">
        <v>4.5488218549999999</v>
      </c>
      <c r="R18" s="96">
        <v>8.4478120170000004</v>
      </c>
      <c r="S18" s="96">
        <v>1.949495081</v>
      </c>
      <c r="T18" s="96">
        <v>169.93098789999999</v>
      </c>
      <c r="U18" s="96">
        <v>1.2996633870000001</v>
      </c>
      <c r="V18" s="96">
        <v>31.51683714</v>
      </c>
    </row>
    <row r="19" spans="1:22" ht="14.5">
      <c r="A19" s="84" t="s">
        <v>363</v>
      </c>
      <c r="B19" s="96">
        <v>8.1934217510000007</v>
      </c>
      <c r="C19" s="96">
        <v>6.4122431100000004</v>
      </c>
      <c r="D19" s="96">
        <v>0.35623572799999997</v>
      </c>
      <c r="E19" s="96">
        <v>6.4122431100000004</v>
      </c>
      <c r="F19" s="96">
        <v>0</v>
      </c>
      <c r="G19" s="96">
        <v>0.35623572799999997</v>
      </c>
      <c r="H19" s="96">
        <v>31.34874409</v>
      </c>
      <c r="I19" s="96">
        <v>0.71247145700000003</v>
      </c>
      <c r="J19" s="96">
        <v>3.918593011</v>
      </c>
      <c r="K19" s="96">
        <v>0.35623572799999997</v>
      </c>
      <c r="L19" s="96">
        <v>172.06185679999999</v>
      </c>
      <c r="M19" s="96">
        <v>2.4936500979999998</v>
      </c>
      <c r="N19" s="96">
        <v>9.6183646639999996</v>
      </c>
      <c r="O19" s="96">
        <v>0</v>
      </c>
      <c r="P19" s="96">
        <v>23.51155807</v>
      </c>
      <c r="Q19" s="96">
        <v>1.781178642</v>
      </c>
      <c r="R19" s="96">
        <v>3.2061215550000002</v>
      </c>
      <c r="S19" s="96">
        <v>2.1374143700000001</v>
      </c>
      <c r="T19" s="96">
        <v>120.0514404</v>
      </c>
      <c r="U19" s="96">
        <v>0</v>
      </c>
      <c r="V19" s="96">
        <v>32.417451280000002</v>
      </c>
    </row>
    <row r="20" spans="1:22" ht="14.5">
      <c r="A20" s="84" t="s">
        <v>364</v>
      </c>
      <c r="B20" s="96">
        <v>7.6306753150000004</v>
      </c>
      <c r="C20" s="96">
        <v>4.162186535</v>
      </c>
      <c r="D20" s="96">
        <v>0.34684887800000003</v>
      </c>
      <c r="E20" s="96">
        <v>5.8964309249999998</v>
      </c>
      <c r="F20" s="96">
        <v>0.34684887800000003</v>
      </c>
      <c r="G20" s="96">
        <v>1.040546634</v>
      </c>
      <c r="H20" s="96">
        <v>28.094759109999998</v>
      </c>
      <c r="I20" s="96">
        <v>2.7747910240000002</v>
      </c>
      <c r="J20" s="96">
        <v>3.4684887789999999</v>
      </c>
      <c r="K20" s="96">
        <v>1.040546634</v>
      </c>
      <c r="L20" s="96">
        <v>167.1811592</v>
      </c>
      <c r="M20" s="96">
        <v>3.121639901</v>
      </c>
      <c r="N20" s="96">
        <v>3.4684887789999999</v>
      </c>
      <c r="O20" s="96">
        <v>0</v>
      </c>
      <c r="P20" s="96">
        <v>13.52710624</v>
      </c>
      <c r="Q20" s="96">
        <v>2.4279421459999999</v>
      </c>
      <c r="R20" s="96">
        <v>5.202733169</v>
      </c>
      <c r="S20" s="96">
        <v>1.040546634</v>
      </c>
      <c r="T20" s="96">
        <v>147.757622</v>
      </c>
      <c r="U20" s="96">
        <v>0.34684887800000003</v>
      </c>
      <c r="V20" s="96">
        <v>22.545177070000001</v>
      </c>
    </row>
    <row r="21" spans="1:22" ht="14.5">
      <c r="A21" s="84" t="s">
        <v>365</v>
      </c>
      <c r="B21" s="96">
        <v>6.6125136600000003</v>
      </c>
      <c r="C21" s="96">
        <v>6.6125136600000003</v>
      </c>
      <c r="D21" s="96">
        <v>1.044081104</v>
      </c>
      <c r="E21" s="96">
        <v>6.264486625</v>
      </c>
      <c r="F21" s="96">
        <v>0.34802703499999998</v>
      </c>
      <c r="G21" s="96">
        <v>0.696054069</v>
      </c>
      <c r="H21" s="96">
        <v>41.067190099999998</v>
      </c>
      <c r="I21" s="96">
        <v>1.044081104</v>
      </c>
      <c r="J21" s="96">
        <v>4.8723784859999997</v>
      </c>
      <c r="K21" s="96">
        <v>0.696054069</v>
      </c>
      <c r="L21" s="96">
        <v>180.27800400000001</v>
      </c>
      <c r="M21" s="96">
        <v>2.4361892429999998</v>
      </c>
      <c r="N21" s="96">
        <v>2.7842162780000002</v>
      </c>
      <c r="O21" s="96">
        <v>0.34802703499999998</v>
      </c>
      <c r="P21" s="96">
        <v>14.61713546</v>
      </c>
      <c r="Q21" s="96">
        <v>3.8282973820000001</v>
      </c>
      <c r="R21" s="96">
        <v>5.220405521</v>
      </c>
      <c r="S21" s="96">
        <v>2.4361892429999998</v>
      </c>
      <c r="T21" s="96">
        <v>126.6818406</v>
      </c>
      <c r="U21" s="96">
        <v>0.696054069</v>
      </c>
      <c r="V21" s="96">
        <v>22.621757259999999</v>
      </c>
    </row>
    <row r="22" spans="1:22" ht="14.5">
      <c r="A22" s="84" t="s">
        <v>366</v>
      </c>
      <c r="B22" s="96">
        <v>4.9328921140000004</v>
      </c>
      <c r="C22" s="96">
        <v>7.8104125130000002</v>
      </c>
      <c r="D22" s="96">
        <v>0.82214868600000002</v>
      </c>
      <c r="E22" s="96">
        <v>6.988263828</v>
      </c>
      <c r="F22" s="96">
        <v>0.41107434300000001</v>
      </c>
      <c r="G22" s="96">
        <v>0.82214868600000002</v>
      </c>
      <c r="H22" s="96">
        <v>37.407765189999999</v>
      </c>
      <c r="I22" s="96">
        <v>0.41107434300000001</v>
      </c>
      <c r="J22" s="96">
        <v>1.2332230280000001</v>
      </c>
      <c r="K22" s="96">
        <v>0.82214868600000002</v>
      </c>
      <c r="L22" s="96">
        <v>163.6075884</v>
      </c>
      <c r="M22" s="96">
        <v>5.3439664560000004</v>
      </c>
      <c r="N22" s="96">
        <v>4.1107434280000001</v>
      </c>
      <c r="O22" s="96">
        <v>2.0553717140000001</v>
      </c>
      <c r="P22" s="96">
        <v>18.087271080000001</v>
      </c>
      <c r="Q22" s="96">
        <v>1.2332230280000001</v>
      </c>
      <c r="R22" s="96">
        <v>4.5218177710000003</v>
      </c>
      <c r="S22" s="96">
        <v>1.2332230280000001</v>
      </c>
      <c r="T22" s="96">
        <v>157.85254760000001</v>
      </c>
      <c r="U22" s="96">
        <v>1.644297371</v>
      </c>
      <c r="V22" s="96">
        <v>26.30875794</v>
      </c>
    </row>
    <row r="23" spans="1:22" ht="14.5">
      <c r="A23" s="84" t="s">
        <v>367</v>
      </c>
      <c r="B23" s="96">
        <v>6.7837491520000004</v>
      </c>
      <c r="C23" s="96">
        <v>4.5224994350000003</v>
      </c>
      <c r="D23" s="96">
        <v>1.5074998120000001</v>
      </c>
      <c r="E23" s="96">
        <v>3.7687495289999999</v>
      </c>
      <c r="F23" s="96">
        <v>0</v>
      </c>
      <c r="G23" s="96">
        <v>0.75374990600000003</v>
      </c>
      <c r="H23" s="96">
        <v>41.456244820000002</v>
      </c>
      <c r="I23" s="96">
        <v>1.5074998120000001</v>
      </c>
      <c r="J23" s="96">
        <v>2.2612497170000001</v>
      </c>
      <c r="K23" s="96">
        <v>2.2612497170000001</v>
      </c>
      <c r="L23" s="96">
        <v>210.29622370000001</v>
      </c>
      <c r="M23" s="96">
        <v>8.2912489639999993</v>
      </c>
      <c r="N23" s="96">
        <v>2.2612497170000001</v>
      </c>
      <c r="O23" s="96">
        <v>0</v>
      </c>
      <c r="P23" s="96">
        <v>17.336247830000001</v>
      </c>
      <c r="Q23" s="96">
        <v>2.2612497170000001</v>
      </c>
      <c r="R23" s="96">
        <v>7.5374990579999999</v>
      </c>
      <c r="S23" s="96">
        <v>1.5074998120000001</v>
      </c>
      <c r="T23" s="96">
        <v>181.65372730000001</v>
      </c>
      <c r="U23" s="96">
        <v>0.75374990600000003</v>
      </c>
      <c r="V23" s="96">
        <v>25.627496799999999</v>
      </c>
    </row>
    <row r="24" spans="1:22" ht="14.5">
      <c r="A24" s="84" t="s">
        <v>368</v>
      </c>
      <c r="B24" s="96">
        <v>1.809659965</v>
      </c>
      <c r="C24" s="96">
        <v>7.6005718529999999</v>
      </c>
      <c r="D24" s="96">
        <v>1.085795979</v>
      </c>
      <c r="E24" s="96">
        <v>27.506831470000002</v>
      </c>
      <c r="F24" s="96">
        <v>0.36193199300000001</v>
      </c>
      <c r="G24" s="96">
        <v>1.809659965</v>
      </c>
      <c r="H24" s="96">
        <v>55.375594929999998</v>
      </c>
      <c r="I24" s="96">
        <v>2.171591958</v>
      </c>
      <c r="J24" s="96">
        <v>2.8954559440000001</v>
      </c>
      <c r="K24" s="96">
        <v>1.447727972</v>
      </c>
      <c r="L24" s="96">
        <v>255.16205500000001</v>
      </c>
      <c r="M24" s="96">
        <v>4.7051159089999999</v>
      </c>
      <c r="N24" s="96">
        <v>8.3244358389999995</v>
      </c>
      <c r="O24" s="96">
        <v>2.171591958</v>
      </c>
      <c r="P24" s="96">
        <v>30.40228741</v>
      </c>
      <c r="Q24" s="96">
        <v>3.2573879369999998</v>
      </c>
      <c r="R24" s="96">
        <v>16.648871679999999</v>
      </c>
      <c r="S24" s="96">
        <v>4.3431839160000001</v>
      </c>
      <c r="T24" s="96">
        <v>230.9126115</v>
      </c>
      <c r="U24" s="96">
        <v>3.2573879369999998</v>
      </c>
      <c r="V24" s="96">
        <v>32.935811360000002</v>
      </c>
    </row>
    <row r="25" spans="1:22" ht="14.5">
      <c r="A25" s="84" t="s">
        <v>369</v>
      </c>
      <c r="B25" s="96">
        <v>3.2105691940000001</v>
      </c>
      <c r="C25" s="96">
        <v>7.2237806859999996</v>
      </c>
      <c r="D25" s="96">
        <v>1.2039634480000001</v>
      </c>
      <c r="E25" s="96">
        <v>8.0264229839999999</v>
      </c>
      <c r="F25" s="96">
        <v>0.40132114899999999</v>
      </c>
      <c r="G25" s="96">
        <v>0.40132114899999999</v>
      </c>
      <c r="H25" s="96">
        <v>38.928151470000003</v>
      </c>
      <c r="I25" s="96">
        <v>0.40132114899999999</v>
      </c>
      <c r="J25" s="96">
        <v>0.80264229799999998</v>
      </c>
      <c r="K25" s="96">
        <v>1.2039634480000001</v>
      </c>
      <c r="L25" s="96">
        <v>141.6663657</v>
      </c>
      <c r="M25" s="96">
        <v>2.006605746</v>
      </c>
      <c r="N25" s="96">
        <v>5.2171749399999996</v>
      </c>
      <c r="O25" s="96">
        <v>1.2039634480000001</v>
      </c>
      <c r="P25" s="96">
        <v>12.842276780000001</v>
      </c>
      <c r="Q25" s="96">
        <v>4.0132114919999999</v>
      </c>
      <c r="R25" s="96">
        <v>4.4145326410000001</v>
      </c>
      <c r="S25" s="96">
        <v>1.2039634480000001</v>
      </c>
      <c r="T25" s="96">
        <v>112.7712429</v>
      </c>
      <c r="U25" s="96">
        <v>2.4079268950000001</v>
      </c>
      <c r="V25" s="96">
        <v>22.473984359999999</v>
      </c>
    </row>
    <row r="26" spans="1:22" ht="14.5">
      <c r="A26" s="54" t="s">
        <v>370</v>
      </c>
      <c r="B26" s="96">
        <v>9.5993406300000004</v>
      </c>
      <c r="C26" s="96">
        <v>6.80507712</v>
      </c>
      <c r="D26" s="96">
        <v>1.8153208519999999</v>
      </c>
      <c r="E26" s="96">
        <v>10.1410856</v>
      </c>
      <c r="F26" s="96">
        <v>0.21859884600000001</v>
      </c>
      <c r="G26" s="96">
        <v>0.94092546799999999</v>
      </c>
      <c r="H26" s="96">
        <v>34.101419980000003</v>
      </c>
      <c r="I26" s="96">
        <v>2.0339196980000001</v>
      </c>
      <c r="J26" s="96">
        <v>3.6591545970000001</v>
      </c>
      <c r="K26" s="96">
        <v>1.2165501000000001</v>
      </c>
      <c r="L26" s="96">
        <v>202.66013889999999</v>
      </c>
      <c r="M26" s="96">
        <v>5.4079453649999998</v>
      </c>
      <c r="N26" s="96">
        <v>6.2443235579999996</v>
      </c>
      <c r="O26" s="96">
        <v>1.25456729</v>
      </c>
      <c r="P26" s="96">
        <v>26.060784170000002</v>
      </c>
      <c r="Q26" s="96">
        <v>3.4595643460000001</v>
      </c>
      <c r="R26" s="96">
        <v>5.7025785920000001</v>
      </c>
      <c r="S26" s="96">
        <v>2.2810314370000002</v>
      </c>
      <c r="T26" s="96">
        <v>134.6663934</v>
      </c>
      <c r="U26" s="96">
        <v>1.872346638</v>
      </c>
      <c r="V26" s="96">
        <v>31.060044730000001</v>
      </c>
    </row>
    <row r="27" spans="1:22" ht="14.5">
      <c r="A27" s="54" t="s">
        <v>371</v>
      </c>
      <c r="B27" s="160">
        <v>0.44848559858210546</v>
      </c>
      <c r="C27" s="160">
        <v>0.31652925165195001</v>
      </c>
      <c r="D27" s="160">
        <v>0.48772087139917697</v>
      </c>
      <c r="E27" s="160">
        <v>0.53399601442411304</v>
      </c>
      <c r="F27" s="160">
        <v>0.37541337697888644</v>
      </c>
      <c r="G27" s="160">
        <v>0.57597672491957996</v>
      </c>
      <c r="H27" s="160">
        <v>0.18751784826003057</v>
      </c>
      <c r="I27" s="160">
        <v>0.54855366056156862</v>
      </c>
      <c r="J27" s="160">
        <v>0.49104420055557463</v>
      </c>
      <c r="K27" s="160">
        <v>0.56010495119565762</v>
      </c>
      <c r="L27" s="160">
        <v>0.14972352154643148</v>
      </c>
      <c r="M27" s="160">
        <v>0.66819110943589</v>
      </c>
      <c r="N27" s="160">
        <v>0.35108546631630794</v>
      </c>
      <c r="O27" s="160">
        <v>0.63179566716428293</v>
      </c>
      <c r="P27" s="160">
        <v>0.3388511551986042</v>
      </c>
      <c r="Q27" s="160">
        <v>0.43317095030193964</v>
      </c>
      <c r="R27" s="160">
        <v>0.48247579812311814</v>
      </c>
      <c r="S27" s="160">
        <v>0.4392567354240921</v>
      </c>
      <c r="T27" s="160">
        <v>0.18424976929372866</v>
      </c>
      <c r="U27" s="160">
        <v>0.4716002360459044</v>
      </c>
      <c r="V27" s="160">
        <v>0.13894818132306788</v>
      </c>
    </row>
    <row r="28" spans="1:22">
      <c r="A28" s="33" t="s">
        <v>289</v>
      </c>
    </row>
    <row r="29" spans="1:22">
      <c r="A29" s="33" t="s">
        <v>341</v>
      </c>
    </row>
    <row r="30" spans="1:22">
      <c r="A30" s="33" t="s">
        <v>76</v>
      </c>
    </row>
    <row r="31" spans="1:22">
      <c r="A31" s="33" t="s">
        <v>307</v>
      </c>
    </row>
    <row r="32" spans="1:22">
      <c r="A32" s="33" t="s">
        <v>77</v>
      </c>
    </row>
    <row r="33" spans="1:1">
      <c r="A33" s="33" t="s">
        <v>74</v>
      </c>
    </row>
    <row r="34" spans="1:1">
      <c r="A34" s="33" t="s">
        <v>342</v>
      </c>
    </row>
    <row r="35" spans="1:1">
      <c r="A35" s="33" t="s">
        <v>343</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89"/>
  <sheetViews>
    <sheetView zoomScaleNormal="100" workbookViewId="0"/>
  </sheetViews>
  <sheetFormatPr defaultColWidth="9.296875" defaultRowHeight="19"/>
  <cols>
    <col min="1" max="1" width="52.296875" style="46" bestFit="1" customWidth="1"/>
    <col min="2" max="4" width="20.69921875" style="41" customWidth="1"/>
    <col min="5" max="5" width="24.69921875" style="41" customWidth="1"/>
    <col min="6" max="13" width="20.69921875" style="41" customWidth="1"/>
    <col min="14" max="28" width="8.19921875" style="41" customWidth="1"/>
    <col min="29" max="16384" width="9.296875" style="41"/>
  </cols>
  <sheetData>
    <row r="1" spans="1:13">
      <c r="A1" s="58" t="s">
        <v>792</v>
      </c>
    </row>
    <row r="2" spans="1:13" s="42" customFormat="1" ht="16.5">
      <c r="A2" s="136" t="s">
        <v>18</v>
      </c>
      <c r="B2" s="47"/>
      <c r="C2" s="47"/>
    </row>
    <row r="3" spans="1:13">
      <c r="A3" s="28" t="s">
        <v>717</v>
      </c>
      <c r="B3" s="28"/>
      <c r="C3" s="28"/>
    </row>
    <row r="4" spans="1:13" s="42" customFormat="1" ht="16.5">
      <c r="A4" s="47" t="s">
        <v>14</v>
      </c>
      <c r="B4" s="48"/>
      <c r="C4" s="48"/>
    </row>
    <row r="5" spans="1:13" s="42" customFormat="1" ht="13.5">
      <c r="A5" s="138" t="s">
        <v>718</v>
      </c>
      <c r="B5" s="49"/>
      <c r="C5" s="48"/>
    </row>
    <row r="6" spans="1:13" s="42" customFormat="1" ht="13.5">
      <c r="A6" s="138" t="s">
        <v>719</v>
      </c>
      <c r="B6" s="49"/>
      <c r="C6" s="48"/>
    </row>
    <row r="7" spans="1:13" s="42" customFormat="1" ht="13.5">
      <c r="A7" s="138" t="s">
        <v>773</v>
      </c>
      <c r="B7" s="49"/>
      <c r="C7" s="48"/>
    </row>
    <row r="8" spans="1:13" s="42" customFormat="1" ht="16.5">
      <c r="A8" s="56" t="s">
        <v>774</v>
      </c>
      <c r="B8" s="49"/>
      <c r="C8" s="48"/>
    </row>
    <row r="9" spans="1:13" s="42" customFormat="1" ht="13.5">
      <c r="A9" s="138" t="s">
        <v>775</v>
      </c>
      <c r="B9" s="50"/>
      <c r="C9" s="51"/>
      <c r="D9" s="43"/>
      <c r="E9" s="43"/>
      <c r="F9" s="43"/>
      <c r="G9" s="43"/>
      <c r="H9" s="43"/>
      <c r="I9" s="43"/>
      <c r="J9" s="43"/>
      <c r="K9" s="43"/>
      <c r="L9" s="43"/>
      <c r="M9" s="43"/>
    </row>
    <row r="10" spans="1:13" s="42" customFormat="1" ht="16.5">
      <c r="A10" s="47" t="s">
        <v>15</v>
      </c>
      <c r="B10" s="52"/>
      <c r="C10" s="44"/>
      <c r="D10" s="44"/>
      <c r="E10" s="44"/>
      <c r="F10" s="44"/>
      <c r="G10" s="44"/>
      <c r="H10" s="44"/>
      <c r="I10" s="44"/>
      <c r="J10" s="44"/>
      <c r="K10" s="44"/>
      <c r="L10" s="44"/>
      <c r="M10" s="44"/>
    </row>
    <row r="11" spans="1:13" s="42" customFormat="1" ht="13.5">
      <c r="A11" s="138" t="s">
        <v>720</v>
      </c>
      <c r="B11" s="49"/>
      <c r="C11" s="48"/>
    </row>
    <row r="12" spans="1:13" s="42" customFormat="1" ht="16.5">
      <c r="A12" s="47" t="s">
        <v>721</v>
      </c>
      <c r="B12" s="48"/>
      <c r="C12" s="48"/>
    </row>
    <row r="13" spans="1:13" s="42" customFormat="1" ht="11.5">
      <c r="A13" s="48" t="s">
        <v>722</v>
      </c>
      <c r="B13" s="48"/>
      <c r="C13" s="48"/>
    </row>
    <row r="14" spans="1:13" s="42" customFormat="1" ht="11.5">
      <c r="A14" s="48" t="s">
        <v>723</v>
      </c>
      <c r="B14" s="48"/>
      <c r="C14" s="48"/>
    </row>
    <row r="15" spans="1:13" s="42" customFormat="1" ht="11.5">
      <c r="A15" s="53" t="s">
        <v>724</v>
      </c>
      <c r="B15" s="48"/>
      <c r="C15" s="48"/>
    </row>
    <row r="16" spans="1:13" s="42" customFormat="1" ht="11.5">
      <c r="A16" s="42" t="s">
        <v>725</v>
      </c>
      <c r="B16" s="48"/>
      <c r="C16" s="48"/>
    </row>
    <row r="17" spans="1:3" s="42" customFormat="1" ht="11.5">
      <c r="A17" s="45" t="s">
        <v>726</v>
      </c>
      <c r="B17" s="48"/>
      <c r="C17" s="48"/>
    </row>
    <row r="18" spans="1:3" s="42" customFormat="1" ht="11.5">
      <c r="A18" s="45" t="s">
        <v>727</v>
      </c>
      <c r="B18" s="48"/>
      <c r="C18" s="48"/>
    </row>
    <row r="19" spans="1:3" s="42" customFormat="1" ht="11.5">
      <c r="A19" s="45" t="s">
        <v>728</v>
      </c>
    </row>
    <row r="20" spans="1:3" s="42" customFormat="1" ht="11.5">
      <c r="A20" s="45" t="s">
        <v>729</v>
      </c>
    </row>
    <row r="21" spans="1:3" s="42" customFormat="1" ht="11.5">
      <c r="A21" s="45" t="s">
        <v>730</v>
      </c>
    </row>
    <row r="22" spans="1:3" s="42" customFormat="1" ht="11.5">
      <c r="A22" s="45" t="s">
        <v>731</v>
      </c>
    </row>
    <row r="23" spans="1:3" s="42" customFormat="1" ht="11.5">
      <c r="A23" s="45" t="s">
        <v>732</v>
      </c>
    </row>
    <row r="24" spans="1:3" s="42" customFormat="1" ht="11.5">
      <c r="A24" s="45" t="s">
        <v>733</v>
      </c>
    </row>
    <row r="25" spans="1:3" s="42" customFormat="1" ht="11.5">
      <c r="A25" s="45" t="s">
        <v>734</v>
      </c>
    </row>
    <row r="26" spans="1:3" s="42" customFormat="1" ht="11.5">
      <c r="A26" s="45" t="s">
        <v>735</v>
      </c>
    </row>
    <row r="27" spans="1:3" s="42" customFormat="1" ht="11.5">
      <c r="A27" s="45" t="s">
        <v>736</v>
      </c>
    </row>
    <row r="28" spans="1:3" s="42" customFormat="1" ht="11.5">
      <c r="A28" s="45" t="s">
        <v>737</v>
      </c>
    </row>
    <row r="29" spans="1:3" s="42" customFormat="1" ht="11.5">
      <c r="A29" s="45" t="s">
        <v>738</v>
      </c>
    </row>
    <row r="30" spans="1:3" s="42" customFormat="1" ht="11.5">
      <c r="A30" s="45" t="s">
        <v>739</v>
      </c>
    </row>
    <row r="31" spans="1:3" s="42" customFormat="1" ht="11.5">
      <c r="A31" s="45" t="s">
        <v>740</v>
      </c>
    </row>
    <row r="32" spans="1:3" s="42" customFormat="1" ht="11.5">
      <c r="A32" s="45" t="s">
        <v>741</v>
      </c>
    </row>
    <row r="33" spans="1:1" s="42" customFormat="1" ht="11.5">
      <c r="A33" s="45" t="s">
        <v>742</v>
      </c>
    </row>
    <row r="34" spans="1:1" s="42" customFormat="1" ht="11.5">
      <c r="A34" s="45" t="s">
        <v>743</v>
      </c>
    </row>
    <row r="35" spans="1:1" s="42" customFormat="1" ht="11.5">
      <c r="A35" s="45" t="s">
        <v>744</v>
      </c>
    </row>
    <row r="36" spans="1:1" s="42" customFormat="1" ht="11.5">
      <c r="A36" s="45" t="s">
        <v>745</v>
      </c>
    </row>
    <row r="37" spans="1:1" s="42" customFormat="1" ht="11.5">
      <c r="A37" s="45" t="s">
        <v>746</v>
      </c>
    </row>
    <row r="38" spans="1:1" s="42" customFormat="1" ht="16.5">
      <c r="A38" s="137" t="s">
        <v>772</v>
      </c>
    </row>
    <row r="39" spans="1:1" s="42" customFormat="1" ht="13.5">
      <c r="A39" s="138" t="s">
        <v>747</v>
      </c>
    </row>
    <row r="40" spans="1:1" s="42" customFormat="1" ht="13.5">
      <c r="A40" s="138" t="s">
        <v>748</v>
      </c>
    </row>
    <row r="41" spans="1:1" s="42" customFormat="1" ht="13.5">
      <c r="A41" s="138" t="s">
        <v>749</v>
      </c>
    </row>
    <row r="42" spans="1:1" s="42" customFormat="1" ht="13.5">
      <c r="A42" s="138" t="s">
        <v>750</v>
      </c>
    </row>
    <row r="43" spans="1:1" s="42" customFormat="1" ht="16.5">
      <c r="A43" s="137" t="s">
        <v>751</v>
      </c>
    </row>
    <row r="44" spans="1:1" s="42" customFormat="1" ht="13.5">
      <c r="A44" s="138" t="s">
        <v>752</v>
      </c>
    </row>
    <row r="45" spans="1:1" s="42" customFormat="1" ht="13.5">
      <c r="A45" s="138" t="s">
        <v>753</v>
      </c>
    </row>
    <row r="46" spans="1:1" s="42" customFormat="1" ht="13.5">
      <c r="A46" s="138" t="s">
        <v>754</v>
      </c>
    </row>
    <row r="47" spans="1:1" s="42" customFormat="1" ht="13.5">
      <c r="A47" s="138" t="s">
        <v>755</v>
      </c>
    </row>
    <row r="48" spans="1:1" s="42" customFormat="1" ht="13.5">
      <c r="A48" s="138" t="s">
        <v>756</v>
      </c>
    </row>
    <row r="49" spans="1:1" s="42" customFormat="1" ht="13.5">
      <c r="A49" s="138" t="s">
        <v>757</v>
      </c>
    </row>
    <row r="50" spans="1:1" s="42" customFormat="1" ht="13.5">
      <c r="A50" s="138" t="s">
        <v>758</v>
      </c>
    </row>
    <row r="51" spans="1:1" s="42" customFormat="1" ht="13.5">
      <c r="A51" s="138" t="s">
        <v>759</v>
      </c>
    </row>
    <row r="52" spans="1:1" s="42" customFormat="1" ht="13.5">
      <c r="A52" s="138" t="s">
        <v>760</v>
      </c>
    </row>
    <row r="53" spans="1:1" s="42" customFormat="1" ht="13.5">
      <c r="A53" s="138" t="s">
        <v>761</v>
      </c>
    </row>
    <row r="54" spans="1:1" s="42" customFormat="1" ht="13.5">
      <c r="A54" s="138" t="s">
        <v>762</v>
      </c>
    </row>
    <row r="55" spans="1:1" s="42" customFormat="1" ht="16.5">
      <c r="A55" s="56" t="s">
        <v>763</v>
      </c>
    </row>
    <row r="56" spans="1:1" s="42" customFormat="1" ht="16.5">
      <c r="A56" s="137" t="s">
        <v>764</v>
      </c>
    </row>
    <row r="57" spans="1:1" s="42" customFormat="1" ht="11.5">
      <c r="A57" s="45" t="s">
        <v>765</v>
      </c>
    </row>
    <row r="58" spans="1:1" s="42" customFormat="1" ht="16.5">
      <c r="A58" s="137" t="s">
        <v>766</v>
      </c>
    </row>
    <row r="59" spans="1:1" s="42" customFormat="1" ht="11.5">
      <c r="A59" s="45" t="s">
        <v>767</v>
      </c>
    </row>
    <row r="60" spans="1:1" s="42" customFormat="1" ht="11.5">
      <c r="A60" s="45" t="s">
        <v>768</v>
      </c>
    </row>
    <row r="61" spans="1:1" s="42" customFormat="1" ht="16.5">
      <c r="A61" s="137" t="s">
        <v>769</v>
      </c>
    </row>
    <row r="62" spans="1:1" s="42" customFormat="1" ht="13.5">
      <c r="A62" s="138" t="s">
        <v>770</v>
      </c>
    </row>
    <row r="63" spans="1:1" s="42" customFormat="1" ht="13.5">
      <c r="A63" s="138" t="s">
        <v>771</v>
      </c>
    </row>
    <row r="64" spans="1:1" s="42" customFormat="1" ht="16.5">
      <c r="A64" s="56" t="s">
        <v>787</v>
      </c>
    </row>
    <row r="65" spans="1:1" s="42" customFormat="1" ht="13.5">
      <c r="A65" s="138" t="s">
        <v>788</v>
      </c>
    </row>
    <row r="66" spans="1:1" s="56" customFormat="1" ht="16.5">
      <c r="A66" s="56" t="s">
        <v>789</v>
      </c>
    </row>
    <row r="67" spans="1:1" s="42" customFormat="1" ht="13.5">
      <c r="A67" s="138" t="s">
        <v>790</v>
      </c>
    </row>
    <row r="68" spans="1:1" s="42" customFormat="1" ht="16.5">
      <c r="A68" s="56" t="s">
        <v>776</v>
      </c>
    </row>
    <row r="69" spans="1:1" s="42" customFormat="1" ht="16.5">
      <c r="A69" s="137" t="s">
        <v>777</v>
      </c>
    </row>
    <row r="70" spans="1:1" s="42" customFormat="1" ht="13.5">
      <c r="A70" s="138" t="s">
        <v>778</v>
      </c>
    </row>
    <row r="71" spans="1:1" s="42" customFormat="1" ht="16.5">
      <c r="A71" s="137" t="s">
        <v>779</v>
      </c>
    </row>
    <row r="72" spans="1:1" s="42" customFormat="1" ht="11.5">
      <c r="A72" s="45" t="s">
        <v>780</v>
      </c>
    </row>
    <row r="73" spans="1:1" s="42" customFormat="1" ht="11.5">
      <c r="A73" s="45" t="s">
        <v>781</v>
      </c>
    </row>
    <row r="74" spans="1:1" s="42" customFormat="1" ht="11.5">
      <c r="A74" s="45" t="s">
        <v>782</v>
      </c>
    </row>
    <row r="75" spans="1:1" s="42" customFormat="1" ht="16.5">
      <c r="A75" s="137" t="s">
        <v>783</v>
      </c>
    </row>
    <row r="76" spans="1:1" s="42" customFormat="1" ht="13.5">
      <c r="A76" s="138" t="s">
        <v>784</v>
      </c>
    </row>
    <row r="77" spans="1:1" s="138" customFormat="1" ht="13.5">
      <c r="A77" s="138" t="s">
        <v>785</v>
      </c>
    </row>
    <row r="78" spans="1:1" s="42" customFormat="1" ht="13.5">
      <c r="A78" s="138" t="s">
        <v>791</v>
      </c>
    </row>
    <row r="79" spans="1:1" s="42" customFormat="1" ht="13.5">
      <c r="A79" s="138" t="s">
        <v>786</v>
      </c>
    </row>
    <row r="80" spans="1:1" s="42" customFormat="1" ht="11.5">
      <c r="A80" s="45"/>
    </row>
    <row r="81" spans="1:1" s="42" customFormat="1" ht="11.5">
      <c r="A81" s="45"/>
    </row>
    <row r="82" spans="1:1" s="42" customFormat="1" ht="11.5">
      <c r="A82" s="45"/>
    </row>
    <row r="83" spans="1:1" s="42" customFormat="1" ht="11.5">
      <c r="A83" s="45"/>
    </row>
    <row r="84" spans="1:1" s="42" customFormat="1" ht="11.5">
      <c r="A84" s="45"/>
    </row>
    <row r="85" spans="1:1" s="42" customFormat="1" ht="11.5">
      <c r="A85" s="45"/>
    </row>
    <row r="86" spans="1:1" s="42" customFormat="1" ht="11.5">
      <c r="A86" s="45"/>
    </row>
    <row r="87" spans="1:1" s="42" customFormat="1" ht="11.5">
      <c r="A87" s="45"/>
    </row>
    <row r="88" spans="1:1" s="42" customFormat="1" ht="11.5">
      <c r="A88" s="45"/>
    </row>
    <row r="89" spans="1:1" s="42" customFormat="1" ht="11.5">
      <c r="A89" s="45"/>
    </row>
    <row r="90" spans="1:1" s="42" customFormat="1" ht="11.5">
      <c r="A90" s="45"/>
    </row>
    <row r="91" spans="1:1" s="42" customFormat="1" ht="11.5">
      <c r="A91" s="45"/>
    </row>
    <row r="92" spans="1:1" s="42" customFormat="1" ht="11.5">
      <c r="A92" s="45"/>
    </row>
    <row r="93" spans="1:1" s="42" customFormat="1" ht="11.5">
      <c r="A93" s="45"/>
    </row>
    <row r="94" spans="1:1" s="42" customFormat="1" ht="11.5">
      <c r="A94" s="45"/>
    </row>
    <row r="95" spans="1:1" s="42" customFormat="1" ht="11.5">
      <c r="A95" s="45"/>
    </row>
    <row r="96" spans="1:1" s="42" customFormat="1" ht="11.5">
      <c r="A96" s="45"/>
    </row>
    <row r="97" spans="1:1" s="42" customFormat="1" ht="11.5">
      <c r="A97" s="45"/>
    </row>
    <row r="98" spans="1:1" s="42" customFormat="1" ht="11.5">
      <c r="A98" s="45"/>
    </row>
    <row r="99" spans="1:1" s="42" customFormat="1" ht="11.5">
      <c r="A99" s="45"/>
    </row>
    <row r="100" spans="1:1" s="42" customFormat="1" ht="11.5">
      <c r="A100" s="45"/>
    </row>
    <row r="101" spans="1:1" s="42" customFormat="1" ht="11.5">
      <c r="A101" s="45"/>
    </row>
    <row r="102" spans="1:1" s="42" customFormat="1" ht="11.5">
      <c r="A102" s="45"/>
    </row>
    <row r="103" spans="1:1" s="42" customFormat="1" ht="11.5">
      <c r="A103" s="45"/>
    </row>
    <row r="104" spans="1:1" s="42" customFormat="1" ht="11.5">
      <c r="A104" s="45"/>
    </row>
    <row r="105" spans="1:1" s="42" customFormat="1" ht="11.5">
      <c r="A105" s="45"/>
    </row>
    <row r="106" spans="1:1" s="42" customFormat="1" ht="11.5">
      <c r="A106" s="45"/>
    </row>
    <row r="107" spans="1:1" s="42" customFormat="1" ht="11.5">
      <c r="A107" s="45"/>
    </row>
    <row r="108" spans="1:1" s="42" customFormat="1" ht="11.5">
      <c r="A108" s="45"/>
    </row>
    <row r="109" spans="1:1" s="42" customFormat="1" ht="11.5">
      <c r="A109" s="45"/>
    </row>
    <row r="110" spans="1:1" s="42" customFormat="1" ht="11.5">
      <c r="A110" s="45"/>
    </row>
    <row r="111" spans="1:1" s="42" customFormat="1" ht="11.5">
      <c r="A111" s="45"/>
    </row>
    <row r="112" spans="1:1" s="42" customFormat="1" ht="11.5">
      <c r="A112" s="45"/>
    </row>
    <row r="113" spans="1:1" s="42" customFormat="1" ht="11.5">
      <c r="A113" s="45"/>
    </row>
    <row r="114" spans="1:1" s="42" customFormat="1" ht="11.5">
      <c r="A114" s="45"/>
    </row>
    <row r="115" spans="1:1" s="42" customFormat="1" ht="11.5">
      <c r="A115" s="45"/>
    </row>
    <row r="116" spans="1:1" s="42" customFormat="1" ht="11.5">
      <c r="A116" s="45"/>
    </row>
    <row r="117" spans="1:1" s="42" customFormat="1" ht="11.5">
      <c r="A117" s="45"/>
    </row>
    <row r="118" spans="1:1" s="42" customFormat="1" ht="11.5">
      <c r="A118" s="45"/>
    </row>
    <row r="119" spans="1:1" s="42" customFormat="1" ht="11.5">
      <c r="A119" s="45"/>
    </row>
    <row r="120" spans="1:1" s="42" customFormat="1" ht="11.5">
      <c r="A120" s="45"/>
    </row>
    <row r="121" spans="1:1" s="42" customFormat="1" ht="11.5">
      <c r="A121" s="45"/>
    </row>
    <row r="122" spans="1:1" s="42" customFormat="1" ht="11.5">
      <c r="A122" s="45"/>
    </row>
    <row r="123" spans="1:1" s="42" customFormat="1" ht="11.5">
      <c r="A123" s="45"/>
    </row>
    <row r="124" spans="1:1" s="42" customFormat="1" ht="11.5">
      <c r="A124" s="45"/>
    </row>
    <row r="125" spans="1:1" s="42" customFormat="1" ht="11.5">
      <c r="A125" s="45"/>
    </row>
    <row r="126" spans="1:1" s="42" customFormat="1" ht="11.5">
      <c r="A126" s="45"/>
    </row>
    <row r="127" spans="1:1" s="42" customFormat="1" ht="11.5">
      <c r="A127" s="45"/>
    </row>
    <row r="128" spans="1:1" s="42" customFormat="1" ht="11.5">
      <c r="A128" s="45"/>
    </row>
    <row r="129" spans="1:1" s="42" customFormat="1" ht="11.5">
      <c r="A129" s="45"/>
    </row>
    <row r="130" spans="1:1" s="42" customFormat="1" ht="11.5">
      <c r="A130" s="45"/>
    </row>
    <row r="131" spans="1:1" s="42" customFormat="1" ht="11.5">
      <c r="A131" s="45"/>
    </row>
    <row r="132" spans="1:1" s="42" customFormat="1" ht="11.5">
      <c r="A132" s="45"/>
    </row>
    <row r="133" spans="1:1" s="42" customFormat="1" ht="11.5">
      <c r="A133" s="45"/>
    </row>
    <row r="134" spans="1:1" s="42" customFormat="1" ht="11.5">
      <c r="A134" s="45"/>
    </row>
    <row r="135" spans="1:1" s="42" customFormat="1" ht="11.5">
      <c r="A135" s="45"/>
    </row>
    <row r="136" spans="1:1" s="42" customFormat="1" ht="11.5">
      <c r="A136" s="45"/>
    </row>
    <row r="137" spans="1:1" s="42" customFormat="1" ht="11.5">
      <c r="A137" s="45"/>
    </row>
    <row r="138" spans="1:1" s="42" customFormat="1" ht="11.5">
      <c r="A138" s="45"/>
    </row>
    <row r="139" spans="1:1" s="42" customFormat="1" ht="11.5">
      <c r="A139" s="45"/>
    </row>
    <row r="140" spans="1:1" s="42" customFormat="1" ht="11.5">
      <c r="A140" s="45"/>
    </row>
    <row r="141" spans="1:1" s="42" customFormat="1" ht="11.5">
      <c r="A141" s="45"/>
    </row>
    <row r="142" spans="1:1" s="42" customFormat="1" ht="11.5">
      <c r="A142" s="45"/>
    </row>
    <row r="143" spans="1:1" s="42" customFormat="1" ht="11.5">
      <c r="A143" s="45"/>
    </row>
    <row r="144" spans="1:1" s="42" customFormat="1" ht="11.5">
      <c r="A144" s="45"/>
    </row>
    <row r="145" spans="1:1" s="42" customFormat="1" ht="11.5">
      <c r="A145" s="45"/>
    </row>
    <row r="146" spans="1:1" s="42" customFormat="1" ht="11.5">
      <c r="A146" s="45"/>
    </row>
    <row r="147" spans="1:1" s="42" customFormat="1" ht="11.5">
      <c r="A147" s="45"/>
    </row>
    <row r="148" spans="1:1" s="42" customFormat="1" ht="11.5">
      <c r="A148" s="45"/>
    </row>
    <row r="149" spans="1:1" s="42" customFormat="1" ht="11.5">
      <c r="A149" s="45"/>
    </row>
    <row r="150" spans="1:1" s="42" customFormat="1" ht="11.5">
      <c r="A150" s="45"/>
    </row>
    <row r="151" spans="1:1" s="42" customFormat="1" ht="11.5">
      <c r="A151" s="45"/>
    </row>
    <row r="152" spans="1:1" s="42" customFormat="1" ht="11.5">
      <c r="A152" s="45"/>
    </row>
    <row r="153" spans="1:1" s="42" customFormat="1" ht="11.5">
      <c r="A153" s="45"/>
    </row>
    <row r="154" spans="1:1" s="42" customFormat="1" ht="11.5">
      <c r="A154" s="45"/>
    </row>
    <row r="155" spans="1:1" s="42" customFormat="1" ht="11.5">
      <c r="A155" s="45"/>
    </row>
    <row r="156" spans="1:1" s="42" customFormat="1" ht="11.5">
      <c r="A156" s="45"/>
    </row>
    <row r="157" spans="1:1" s="42" customFormat="1" ht="11.5">
      <c r="A157" s="45"/>
    </row>
    <row r="158" spans="1:1" s="42" customFormat="1" ht="11.5">
      <c r="A158" s="45"/>
    </row>
    <row r="159" spans="1:1" s="42" customFormat="1" ht="11.5">
      <c r="A159" s="45"/>
    </row>
    <row r="160" spans="1:1" s="42" customFormat="1" ht="11.5">
      <c r="A160" s="45"/>
    </row>
    <row r="161" spans="1:1" s="42" customFormat="1" ht="11.5">
      <c r="A161" s="45"/>
    </row>
    <row r="162" spans="1:1" s="42" customFormat="1" ht="11.5">
      <c r="A162" s="45"/>
    </row>
    <row r="163" spans="1:1" s="42" customFormat="1" ht="11.5">
      <c r="A163" s="45"/>
    </row>
    <row r="164" spans="1:1" s="42" customFormat="1" ht="11.5">
      <c r="A164" s="45"/>
    </row>
    <row r="165" spans="1:1" s="42" customFormat="1" ht="11.5">
      <c r="A165" s="45"/>
    </row>
    <row r="166" spans="1:1" s="42" customFormat="1" ht="11.5">
      <c r="A166" s="45"/>
    </row>
    <row r="167" spans="1:1" s="42" customFormat="1" ht="11.5">
      <c r="A167" s="45"/>
    </row>
    <row r="168" spans="1:1" s="42" customFormat="1" ht="11.5">
      <c r="A168" s="45"/>
    </row>
    <row r="169" spans="1:1" s="42" customFormat="1" ht="11.5">
      <c r="A169" s="45"/>
    </row>
    <row r="170" spans="1:1" s="42" customFormat="1" ht="11.5">
      <c r="A170" s="45"/>
    </row>
    <row r="171" spans="1:1" s="42" customFormat="1" ht="11.5">
      <c r="A171" s="45"/>
    </row>
    <row r="172" spans="1:1" s="42" customFormat="1" ht="11.5">
      <c r="A172" s="45"/>
    </row>
    <row r="173" spans="1:1" s="42" customFormat="1" ht="11.5">
      <c r="A173" s="45"/>
    </row>
    <row r="174" spans="1:1" s="42" customFormat="1" ht="11.5">
      <c r="A174" s="45"/>
    </row>
    <row r="175" spans="1:1" s="42" customFormat="1" ht="11.5">
      <c r="A175" s="45"/>
    </row>
    <row r="176" spans="1:1" s="42" customFormat="1" ht="11.5">
      <c r="A176" s="45"/>
    </row>
    <row r="177" spans="1:1" s="42" customFormat="1" ht="11.5">
      <c r="A177" s="45"/>
    </row>
    <row r="178" spans="1:1" s="42" customFormat="1" ht="11.5">
      <c r="A178" s="45"/>
    </row>
    <row r="179" spans="1:1" s="42" customFormat="1" ht="11.5">
      <c r="A179" s="45"/>
    </row>
    <row r="180" spans="1:1" s="42" customFormat="1" ht="11.5">
      <c r="A180" s="45"/>
    </row>
    <row r="181" spans="1:1" s="42" customFormat="1" ht="11.5">
      <c r="A181" s="45"/>
    </row>
    <row r="182" spans="1:1" s="42" customFormat="1" ht="11.5">
      <c r="A182" s="45"/>
    </row>
    <row r="183" spans="1:1" s="42" customFormat="1" ht="11.5">
      <c r="A183" s="45"/>
    </row>
    <row r="184" spans="1:1" s="42" customFormat="1" ht="11.5">
      <c r="A184" s="45"/>
    </row>
    <row r="185" spans="1:1" s="42" customFormat="1" ht="11.5">
      <c r="A185" s="45"/>
    </row>
    <row r="186" spans="1:1" s="42" customFormat="1" ht="11.5">
      <c r="A186" s="45"/>
    </row>
    <row r="187" spans="1:1" s="42" customFormat="1" ht="11.5">
      <c r="A187" s="45"/>
    </row>
    <row r="188" spans="1:1" s="42" customFormat="1" ht="11.5">
      <c r="A188" s="45"/>
    </row>
    <row r="189" spans="1:1" s="42" customFormat="1" ht="11.5">
      <c r="A189" s="45"/>
    </row>
    <row r="190" spans="1:1" s="42" customFormat="1" ht="11.5">
      <c r="A190" s="45"/>
    </row>
    <row r="191" spans="1:1" s="42" customFormat="1" ht="11.5">
      <c r="A191" s="45"/>
    </row>
    <row r="192" spans="1:1" s="42" customFormat="1" ht="11.5">
      <c r="A192" s="45"/>
    </row>
    <row r="193" spans="1:1" s="42" customFormat="1" ht="11.5">
      <c r="A193" s="45"/>
    </row>
    <row r="194" spans="1:1" s="42" customFormat="1" ht="11.5">
      <c r="A194" s="45"/>
    </row>
    <row r="195" spans="1:1" s="42" customFormat="1" ht="11.5">
      <c r="A195" s="45"/>
    </row>
    <row r="196" spans="1:1" s="42" customFormat="1" ht="11.5">
      <c r="A196" s="45"/>
    </row>
    <row r="197" spans="1:1" s="42" customFormat="1" ht="11.5">
      <c r="A197" s="45"/>
    </row>
    <row r="198" spans="1:1" s="42" customFormat="1" ht="11.5">
      <c r="A198" s="45"/>
    </row>
    <row r="199" spans="1:1" s="42" customFormat="1" ht="11.5">
      <c r="A199" s="45"/>
    </row>
    <row r="200" spans="1:1" s="42" customFormat="1" ht="11.5">
      <c r="A200" s="45"/>
    </row>
    <row r="201" spans="1:1" s="42" customFormat="1" ht="11.5">
      <c r="A201" s="45"/>
    </row>
    <row r="202" spans="1:1" s="42" customFormat="1" ht="11.5">
      <c r="A202" s="45"/>
    </row>
    <row r="203" spans="1:1" s="42" customFormat="1" ht="11.5">
      <c r="A203" s="45"/>
    </row>
    <row r="204" spans="1:1" s="42" customFormat="1" ht="11.5">
      <c r="A204" s="45"/>
    </row>
    <row r="205" spans="1:1" s="42" customFormat="1" ht="11.5">
      <c r="A205" s="45"/>
    </row>
    <row r="206" spans="1:1" s="42" customFormat="1" ht="11.5">
      <c r="A206" s="45"/>
    </row>
    <row r="207" spans="1:1" s="42" customFormat="1" ht="11.5">
      <c r="A207" s="45"/>
    </row>
    <row r="208" spans="1:1" s="42" customFormat="1" ht="11.5">
      <c r="A208" s="45"/>
    </row>
    <row r="209" spans="1:1" s="42" customFormat="1" ht="11.5">
      <c r="A209" s="45"/>
    </row>
    <row r="210" spans="1:1" s="42" customFormat="1" ht="11.5">
      <c r="A210" s="45"/>
    </row>
    <row r="211" spans="1:1" s="42" customFormat="1" ht="11.5">
      <c r="A211" s="45"/>
    </row>
    <row r="212" spans="1:1" s="42" customFormat="1" ht="11.5">
      <c r="A212" s="45"/>
    </row>
    <row r="213" spans="1:1" s="42" customFormat="1" ht="11.5">
      <c r="A213" s="45"/>
    </row>
    <row r="214" spans="1:1" s="42" customFormat="1" ht="11.5">
      <c r="A214" s="45"/>
    </row>
    <row r="215" spans="1:1" s="42" customFormat="1" ht="11.5">
      <c r="A215" s="45"/>
    </row>
    <row r="216" spans="1:1" s="42" customFormat="1" ht="11.5">
      <c r="A216" s="45"/>
    </row>
    <row r="217" spans="1:1" s="42" customFormat="1" ht="11.5">
      <c r="A217" s="45"/>
    </row>
    <row r="218" spans="1:1" s="42" customFormat="1" ht="11.5">
      <c r="A218" s="45"/>
    </row>
    <row r="219" spans="1:1" s="42" customFormat="1" ht="11.5">
      <c r="A219" s="45"/>
    </row>
    <row r="220" spans="1:1" s="42" customFormat="1" ht="11.5">
      <c r="A220" s="45"/>
    </row>
    <row r="221" spans="1:1" s="42" customFormat="1" ht="11.5">
      <c r="A221" s="45"/>
    </row>
    <row r="222" spans="1:1" s="42" customFormat="1" ht="11.5">
      <c r="A222" s="45"/>
    </row>
    <row r="223" spans="1:1" s="42" customFormat="1" ht="11.5">
      <c r="A223" s="45"/>
    </row>
    <row r="224" spans="1:1" s="42" customFormat="1" ht="11.5">
      <c r="A224" s="45"/>
    </row>
    <row r="225" spans="1:1" s="42" customFormat="1" ht="11.5">
      <c r="A225" s="45"/>
    </row>
    <row r="226" spans="1:1" s="42" customFormat="1" ht="11.5">
      <c r="A226" s="45"/>
    </row>
    <row r="227" spans="1:1" s="42" customFormat="1" ht="11.5">
      <c r="A227" s="45"/>
    </row>
    <row r="228" spans="1:1" s="42" customFormat="1" ht="11.5">
      <c r="A228" s="45"/>
    </row>
    <row r="229" spans="1:1" s="42" customFormat="1" ht="11.5">
      <c r="A229" s="45"/>
    </row>
    <row r="230" spans="1:1" s="42" customFormat="1" ht="11.5">
      <c r="A230" s="45"/>
    </row>
    <row r="231" spans="1:1" s="42" customFormat="1" ht="11.5">
      <c r="A231" s="45"/>
    </row>
    <row r="232" spans="1:1" s="42" customFormat="1" ht="11.5">
      <c r="A232" s="45"/>
    </row>
    <row r="233" spans="1:1" s="42" customFormat="1" ht="11.5">
      <c r="A233" s="45"/>
    </row>
    <row r="234" spans="1:1" s="42" customFormat="1" ht="11.5">
      <c r="A234" s="45"/>
    </row>
    <row r="235" spans="1:1" s="42" customFormat="1" ht="11.5">
      <c r="A235" s="45"/>
    </row>
    <row r="236" spans="1:1" s="42" customFormat="1" ht="11.5">
      <c r="A236" s="45"/>
    </row>
    <row r="237" spans="1:1" s="42" customFormat="1" ht="11.5">
      <c r="A237" s="45"/>
    </row>
    <row r="238" spans="1:1" s="42" customFormat="1" ht="11.5">
      <c r="A238" s="45"/>
    </row>
    <row r="239" spans="1:1" s="42" customFormat="1" ht="11.5">
      <c r="A239" s="45"/>
    </row>
    <row r="240" spans="1:1" s="42" customFormat="1" ht="11.5">
      <c r="A240" s="45"/>
    </row>
    <row r="241" spans="1:1" s="42" customFormat="1" ht="11.5">
      <c r="A241" s="45"/>
    </row>
    <row r="242" spans="1:1" s="42" customFormat="1" ht="11.5">
      <c r="A242" s="45"/>
    </row>
    <row r="243" spans="1:1" s="42" customFormat="1" ht="11.5">
      <c r="A243" s="45"/>
    </row>
    <row r="244" spans="1:1" s="42" customFormat="1" ht="11.5">
      <c r="A244" s="45"/>
    </row>
    <row r="245" spans="1:1" s="42" customFormat="1" ht="11.5">
      <c r="A245" s="45"/>
    </row>
    <row r="246" spans="1:1" s="42" customFormat="1" ht="11.5">
      <c r="A246" s="45"/>
    </row>
    <row r="247" spans="1:1" s="42" customFormat="1" ht="11.5">
      <c r="A247" s="45"/>
    </row>
    <row r="248" spans="1:1" s="42" customFormat="1" ht="11.5">
      <c r="A248" s="45"/>
    </row>
    <row r="249" spans="1:1" s="42" customFormat="1" ht="11.5">
      <c r="A249" s="45"/>
    </row>
    <row r="250" spans="1:1" s="42" customFormat="1" ht="11.5">
      <c r="A250" s="45"/>
    </row>
    <row r="251" spans="1:1" s="42" customFormat="1" ht="11.5">
      <c r="A251" s="45"/>
    </row>
    <row r="252" spans="1:1" s="42" customFormat="1" ht="11.5">
      <c r="A252" s="45"/>
    </row>
    <row r="253" spans="1:1" s="42" customFormat="1" ht="11.5">
      <c r="A253" s="45"/>
    </row>
    <row r="254" spans="1:1" s="42" customFormat="1" ht="11.5">
      <c r="A254" s="45"/>
    </row>
    <row r="255" spans="1:1" s="42" customFormat="1" ht="11.5">
      <c r="A255" s="45"/>
    </row>
    <row r="256" spans="1:1" s="42" customFormat="1" ht="11.5">
      <c r="A256" s="45"/>
    </row>
    <row r="257" spans="1:1" s="42" customFormat="1" ht="11.5">
      <c r="A257" s="45"/>
    </row>
    <row r="258" spans="1:1" s="42" customFormat="1" ht="11.5">
      <c r="A258" s="45"/>
    </row>
    <row r="259" spans="1:1" s="42" customFormat="1" ht="11.5">
      <c r="A259" s="45"/>
    </row>
    <row r="260" spans="1:1" s="42" customFormat="1" ht="11.5">
      <c r="A260" s="45"/>
    </row>
    <row r="261" spans="1:1" s="42" customFormat="1" ht="11.5">
      <c r="A261" s="45"/>
    </row>
    <row r="262" spans="1:1" s="42" customFormat="1" ht="11.5">
      <c r="A262" s="45"/>
    </row>
    <row r="263" spans="1:1" s="42" customFormat="1" ht="11.5">
      <c r="A263" s="45"/>
    </row>
    <row r="264" spans="1:1" s="42" customFormat="1" ht="11.5">
      <c r="A264" s="45"/>
    </row>
    <row r="265" spans="1:1" s="42" customFormat="1" ht="11.5">
      <c r="A265" s="45"/>
    </row>
    <row r="266" spans="1:1" s="42" customFormat="1" ht="11.5">
      <c r="A266" s="45"/>
    </row>
    <row r="267" spans="1:1" s="42" customFormat="1" ht="11.5">
      <c r="A267" s="45"/>
    </row>
    <row r="268" spans="1:1" s="42" customFormat="1" ht="11.5">
      <c r="A268" s="45"/>
    </row>
    <row r="269" spans="1:1" s="42" customFormat="1" ht="11.5">
      <c r="A269" s="45"/>
    </row>
    <row r="270" spans="1:1" s="42" customFormat="1" ht="11.5">
      <c r="A270" s="45"/>
    </row>
    <row r="271" spans="1:1" s="42" customFormat="1" ht="11.5">
      <c r="A271" s="45"/>
    </row>
    <row r="272" spans="1:1" s="42" customFormat="1" ht="11.5">
      <c r="A272" s="45"/>
    </row>
    <row r="273" spans="1:1" s="42" customFormat="1" ht="11.5">
      <c r="A273" s="45"/>
    </row>
    <row r="274" spans="1:1" s="42" customFormat="1" ht="11.5">
      <c r="A274" s="45"/>
    </row>
    <row r="275" spans="1:1" s="42" customFormat="1" ht="11.5">
      <c r="A275" s="45"/>
    </row>
    <row r="276" spans="1:1" s="42" customFormat="1" ht="11.5">
      <c r="A276" s="45"/>
    </row>
    <row r="277" spans="1:1" s="42" customFormat="1" ht="11.5">
      <c r="A277" s="45"/>
    </row>
    <row r="278" spans="1:1" s="42" customFormat="1" ht="11.5">
      <c r="A278" s="45"/>
    </row>
    <row r="279" spans="1:1" s="42" customFormat="1" ht="11.5">
      <c r="A279" s="45"/>
    </row>
    <row r="280" spans="1:1" s="42" customFormat="1" ht="11.5">
      <c r="A280" s="45"/>
    </row>
    <row r="281" spans="1:1" s="42" customFormat="1" ht="11.5">
      <c r="A281" s="45"/>
    </row>
    <row r="282" spans="1:1" s="42" customFormat="1" ht="11.5">
      <c r="A282" s="45"/>
    </row>
    <row r="283" spans="1:1" s="42" customFormat="1" ht="11.5">
      <c r="A283" s="45"/>
    </row>
    <row r="284" spans="1:1" s="42" customFormat="1" ht="11.5">
      <c r="A284" s="45"/>
    </row>
    <row r="285" spans="1:1" s="42" customFormat="1" ht="11.5">
      <c r="A285" s="45"/>
    </row>
    <row r="286" spans="1:1" s="42" customFormat="1" ht="11.5">
      <c r="A286" s="45"/>
    </row>
    <row r="287" spans="1:1">
      <c r="A287" s="45"/>
    </row>
    <row r="288" spans="1:1">
      <c r="A288" s="45"/>
    </row>
    <row r="289" spans="1:1">
      <c r="A289" s="45"/>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3073" r:id="rId4">
          <objectPr defaultSize="0" autoPict="0" altText="Bild A. Schematisk bild över sambearbetningen av förteckningen för statistiken." r:id="rId5">
            <anchor moveWithCells="1">
              <from>
                <xdr:col>0</xdr:col>
                <xdr:colOff>12700</xdr:colOff>
                <xdr:row>79</xdr:row>
                <xdr:rowOff>0</xdr:rowOff>
              </from>
              <to>
                <xdr:col>3</xdr:col>
                <xdr:colOff>355600</xdr:colOff>
                <xdr:row>106</xdr:row>
                <xdr:rowOff>0</xdr:rowOff>
              </to>
            </anchor>
          </objectPr>
        </oleObject>
      </mc:Choice>
      <mc:Fallback>
        <oleObject progId="Visio.Drawing.15" shapeId="3073"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441A4-B3B9-4993-AE12-7FB2B583B602}">
  <dimension ref="A1:F161"/>
  <sheetViews>
    <sheetView zoomScaleNormal="100" workbookViewId="0"/>
  </sheetViews>
  <sheetFormatPr defaultColWidth="12" defaultRowHeight="12.75" customHeight="1"/>
  <cols>
    <col min="1" max="1" width="105.19921875" style="107" customWidth="1"/>
    <col min="2" max="2" width="107.5" style="106" bestFit="1" customWidth="1"/>
    <col min="3" max="3" width="45.296875" style="106" customWidth="1"/>
    <col min="4" max="16384" width="12" style="106"/>
  </cols>
  <sheetData>
    <row r="1" spans="1:2" ht="12.75" customHeight="1">
      <c r="A1" s="71" t="s">
        <v>45</v>
      </c>
    </row>
    <row r="2" spans="1:2" ht="14.25" customHeight="1">
      <c r="A2" s="104" t="s">
        <v>403</v>
      </c>
      <c r="B2" s="105" t="s">
        <v>404</v>
      </c>
    </row>
    <row r="3" spans="1:2" ht="12.75" customHeight="1">
      <c r="A3" s="107" t="s">
        <v>405</v>
      </c>
      <c r="B3" s="107" t="s">
        <v>406</v>
      </c>
    </row>
    <row r="4" spans="1:2" ht="12.75" customHeight="1">
      <c r="A4" s="108" t="s">
        <v>407</v>
      </c>
      <c r="B4" s="108" t="s">
        <v>408</v>
      </c>
    </row>
    <row r="5" spans="1:2" ht="12.75" customHeight="1">
      <c r="A5" s="110" t="s">
        <v>409</v>
      </c>
      <c r="B5" s="111" t="s">
        <v>410</v>
      </c>
    </row>
    <row r="6" spans="1:2" ht="12.75" customHeight="1">
      <c r="A6" s="112" t="s">
        <v>411</v>
      </c>
      <c r="B6" s="113" t="s">
        <v>412</v>
      </c>
    </row>
    <row r="7" spans="1:2" ht="12.75" customHeight="1">
      <c r="A7" s="112" t="s">
        <v>413</v>
      </c>
      <c r="B7" s="113" t="s">
        <v>414</v>
      </c>
    </row>
    <row r="8" spans="1:2" ht="12.75" customHeight="1">
      <c r="A8" s="112" t="s">
        <v>415</v>
      </c>
      <c r="B8" s="113" t="s">
        <v>416</v>
      </c>
    </row>
    <row r="9" spans="1:2" ht="12.75" customHeight="1">
      <c r="A9" s="112" t="s">
        <v>417</v>
      </c>
      <c r="B9" s="113" t="s">
        <v>418</v>
      </c>
    </row>
    <row r="10" spans="1:2" ht="12.75" customHeight="1">
      <c r="A10" s="112" t="s">
        <v>419</v>
      </c>
      <c r="B10" s="113" t="s">
        <v>420</v>
      </c>
    </row>
    <row r="11" spans="1:2" ht="12.75" customHeight="1">
      <c r="A11" s="112" t="s">
        <v>421</v>
      </c>
      <c r="B11" s="113" t="s">
        <v>422</v>
      </c>
    </row>
    <row r="12" spans="1:2" ht="12.75" customHeight="1">
      <c r="A12" s="112" t="s">
        <v>423</v>
      </c>
      <c r="B12" s="113" t="s">
        <v>424</v>
      </c>
    </row>
    <row r="13" spans="1:2" ht="12.75" customHeight="1">
      <c r="A13" s="112" t="s">
        <v>425</v>
      </c>
      <c r="B13" s="113" t="s">
        <v>426</v>
      </c>
    </row>
    <row r="14" spans="1:2" ht="12.75" customHeight="1">
      <c r="A14" s="112" t="s">
        <v>427</v>
      </c>
      <c r="B14" s="113" t="s">
        <v>428</v>
      </c>
    </row>
    <row r="15" spans="1:2" ht="12.75" customHeight="1">
      <c r="A15" s="112" t="s">
        <v>429</v>
      </c>
      <c r="B15" s="113" t="s">
        <v>430</v>
      </c>
    </row>
    <row r="16" spans="1:2" ht="12.75" customHeight="1">
      <c r="A16" s="112" t="s">
        <v>431</v>
      </c>
      <c r="B16" s="113" t="s">
        <v>432</v>
      </c>
    </row>
    <row r="17" spans="1:6" ht="12.75" customHeight="1">
      <c r="A17" s="112" t="s">
        <v>433</v>
      </c>
      <c r="B17" s="113" t="s">
        <v>434</v>
      </c>
    </row>
    <row r="18" spans="1:6" ht="12.75" customHeight="1">
      <c r="A18" s="112" t="s">
        <v>435</v>
      </c>
      <c r="B18" s="113" t="s">
        <v>436</v>
      </c>
    </row>
    <row r="19" spans="1:6" ht="12.75" customHeight="1">
      <c r="A19" s="112" t="s">
        <v>437</v>
      </c>
      <c r="B19" s="113" t="s">
        <v>438</v>
      </c>
    </row>
    <row r="20" spans="1:6" ht="12.75" customHeight="1">
      <c r="A20" s="112" t="s">
        <v>439</v>
      </c>
      <c r="B20" s="113" t="s">
        <v>440</v>
      </c>
    </row>
    <row r="21" spans="1:6" ht="12.75" customHeight="1">
      <c r="A21" s="114" t="s">
        <v>441</v>
      </c>
      <c r="B21" s="115" t="s">
        <v>442</v>
      </c>
      <c r="C21" s="116"/>
    </row>
    <row r="22" spans="1:6" s="119" customFormat="1" ht="12.75" customHeight="1">
      <c r="A22" s="112" t="s">
        <v>443</v>
      </c>
      <c r="B22" s="113" t="s">
        <v>444</v>
      </c>
      <c r="C22" s="116"/>
      <c r="D22" s="117"/>
      <c r="E22" s="118"/>
      <c r="F22" s="116"/>
    </row>
    <row r="23" spans="1:6" s="119" customFormat="1" ht="12.75" customHeight="1">
      <c r="A23" s="112" t="s">
        <v>445</v>
      </c>
      <c r="B23" s="113" t="s">
        <v>446</v>
      </c>
      <c r="C23" s="116"/>
      <c r="D23" s="117"/>
      <c r="E23" s="118"/>
      <c r="F23" s="116"/>
    </row>
    <row r="24" spans="1:6" s="119" customFormat="1" ht="12.75" customHeight="1">
      <c r="A24" s="112" t="s">
        <v>447</v>
      </c>
      <c r="B24" s="113" t="s">
        <v>448</v>
      </c>
      <c r="C24" s="116"/>
      <c r="D24" s="117"/>
      <c r="E24" s="118"/>
      <c r="F24" s="116"/>
    </row>
    <row r="25" spans="1:6" s="119" customFormat="1" ht="12.75" customHeight="1">
      <c r="A25" s="112" t="s">
        <v>449</v>
      </c>
      <c r="B25" s="113" t="s">
        <v>450</v>
      </c>
      <c r="C25" s="116"/>
      <c r="D25" s="117"/>
      <c r="E25" s="118"/>
      <c r="F25" s="116"/>
    </row>
    <row r="26" spans="1:6" s="119" customFormat="1" ht="12.75" customHeight="1">
      <c r="A26" s="112" t="s">
        <v>451</v>
      </c>
      <c r="B26" s="113" t="s">
        <v>452</v>
      </c>
      <c r="C26" s="116"/>
      <c r="D26" s="117"/>
      <c r="E26" s="118"/>
      <c r="F26" s="116"/>
    </row>
    <row r="27" spans="1:6" s="119" customFormat="1" ht="12.75" customHeight="1">
      <c r="A27" s="112" t="s">
        <v>453</v>
      </c>
      <c r="B27" s="113" t="s">
        <v>454</v>
      </c>
      <c r="C27" s="116"/>
      <c r="D27" s="117"/>
      <c r="E27" s="118"/>
      <c r="F27" s="116"/>
    </row>
    <row r="28" spans="1:6" s="119" customFormat="1" ht="12.75" customHeight="1">
      <c r="A28" s="112" t="s">
        <v>455</v>
      </c>
      <c r="B28" s="113" t="s">
        <v>456</v>
      </c>
      <c r="C28" s="116"/>
      <c r="D28" s="117"/>
      <c r="E28" s="118"/>
      <c r="F28" s="116"/>
    </row>
    <row r="29" spans="1:6" s="119" customFormat="1" ht="12.75" customHeight="1">
      <c r="A29" s="112" t="s">
        <v>457</v>
      </c>
      <c r="B29" s="113" t="s">
        <v>458</v>
      </c>
      <c r="C29" s="116"/>
      <c r="D29" s="117"/>
      <c r="E29" s="118"/>
      <c r="F29" s="116"/>
    </row>
    <row r="30" spans="1:6" s="119" customFormat="1" ht="12.75" customHeight="1">
      <c r="A30" s="112" t="s">
        <v>459</v>
      </c>
      <c r="B30" s="113" t="s">
        <v>460</v>
      </c>
      <c r="C30" s="116"/>
      <c r="D30" s="117"/>
      <c r="E30" s="118"/>
      <c r="F30" s="116"/>
    </row>
    <row r="31" spans="1:6" s="119" customFormat="1" ht="12.75" customHeight="1">
      <c r="A31" s="112" t="s">
        <v>461</v>
      </c>
      <c r="B31" s="113" t="s">
        <v>462</v>
      </c>
      <c r="C31" s="116"/>
      <c r="D31" s="117"/>
      <c r="E31" s="118"/>
      <c r="F31" s="116"/>
    </row>
    <row r="32" spans="1:6" s="119" customFormat="1" ht="12.75" customHeight="1">
      <c r="A32" s="112" t="s">
        <v>463</v>
      </c>
      <c r="B32" s="113" t="s">
        <v>464</v>
      </c>
      <c r="C32" s="116"/>
      <c r="D32" s="117"/>
      <c r="E32" s="118"/>
      <c r="F32" s="116"/>
    </row>
    <row r="33" spans="1:6" s="119" customFormat="1" ht="12.75" customHeight="1">
      <c r="A33" s="112" t="s">
        <v>465</v>
      </c>
      <c r="B33" s="113" t="s">
        <v>466</v>
      </c>
      <c r="C33" s="116"/>
      <c r="D33" s="117"/>
      <c r="E33" s="118"/>
      <c r="F33" s="116"/>
    </row>
    <row r="34" spans="1:6" s="119" customFormat="1" ht="12.75" customHeight="1">
      <c r="A34" s="112" t="s">
        <v>467</v>
      </c>
      <c r="B34" s="113" t="s">
        <v>468</v>
      </c>
      <c r="C34" s="116"/>
      <c r="D34" s="117"/>
      <c r="E34" s="118"/>
      <c r="F34" s="116"/>
    </row>
    <row r="35" spans="1:6" s="119" customFormat="1" ht="12.75" customHeight="1">
      <c r="A35" s="112" t="s">
        <v>469</v>
      </c>
      <c r="B35" s="113" t="s">
        <v>470</v>
      </c>
      <c r="C35" s="116"/>
      <c r="D35" s="117"/>
      <c r="E35" s="118"/>
      <c r="F35" s="116"/>
    </row>
    <row r="36" spans="1:6" s="119" customFormat="1" ht="12.75" customHeight="1">
      <c r="A36" s="112" t="s">
        <v>471</v>
      </c>
      <c r="B36" s="113" t="s">
        <v>472</v>
      </c>
      <c r="C36" s="116"/>
      <c r="D36" s="117"/>
      <c r="E36" s="118"/>
      <c r="F36" s="116"/>
    </row>
    <row r="37" spans="1:6" s="119" customFormat="1" ht="12.75" customHeight="1">
      <c r="A37" s="112" t="s">
        <v>473</v>
      </c>
      <c r="B37" s="113" t="s">
        <v>474</v>
      </c>
      <c r="C37" s="116"/>
      <c r="D37" s="117"/>
      <c r="E37" s="118"/>
      <c r="F37" s="116"/>
    </row>
    <row r="38" spans="1:6" s="119" customFormat="1" ht="12.75" customHeight="1">
      <c r="A38" s="112" t="s">
        <v>475</v>
      </c>
      <c r="B38" s="113" t="s">
        <v>476</v>
      </c>
      <c r="C38" s="116"/>
      <c r="D38" s="117"/>
      <c r="E38" s="118"/>
      <c r="F38" s="116"/>
    </row>
    <row r="39" spans="1:6" s="119" customFormat="1" ht="12.75" customHeight="1">
      <c r="A39" s="112" t="s">
        <v>477</v>
      </c>
      <c r="B39" s="113" t="s">
        <v>478</v>
      </c>
      <c r="C39" s="116"/>
      <c r="D39" s="117"/>
      <c r="E39" s="118"/>
      <c r="F39" s="116"/>
    </row>
    <row r="40" spans="1:6" s="119" customFormat="1" ht="12.75" customHeight="1">
      <c r="A40" s="112" t="s">
        <v>479</v>
      </c>
      <c r="B40" s="113" t="s">
        <v>480</v>
      </c>
      <c r="C40" s="116"/>
      <c r="D40" s="117"/>
      <c r="E40" s="118"/>
      <c r="F40" s="116"/>
    </row>
    <row r="41" spans="1:6" s="119" customFormat="1" ht="12.75" customHeight="1">
      <c r="A41" s="112" t="s">
        <v>481</v>
      </c>
      <c r="B41" s="113" t="s">
        <v>482</v>
      </c>
      <c r="C41" s="116"/>
      <c r="D41" s="117"/>
      <c r="E41" s="118"/>
      <c r="F41" s="116"/>
    </row>
    <row r="42" spans="1:6" s="119" customFormat="1" ht="12.75" customHeight="1">
      <c r="A42" s="112" t="s">
        <v>483</v>
      </c>
      <c r="B42" s="113" t="s">
        <v>484</v>
      </c>
      <c r="C42" s="116"/>
      <c r="D42" s="117"/>
      <c r="E42" s="118"/>
      <c r="F42" s="116"/>
    </row>
    <row r="43" spans="1:6" s="119" customFormat="1" ht="12.75" customHeight="1">
      <c r="A43" s="112" t="s">
        <v>485</v>
      </c>
      <c r="B43" s="113" t="s">
        <v>486</v>
      </c>
      <c r="C43" s="116"/>
      <c r="D43" s="117"/>
      <c r="E43" s="118"/>
      <c r="F43" s="116"/>
    </row>
    <row r="44" spans="1:6" s="119" customFormat="1" ht="12.75" customHeight="1">
      <c r="A44" s="114" t="s">
        <v>487</v>
      </c>
      <c r="B44" s="120" t="s">
        <v>488</v>
      </c>
      <c r="C44" s="116"/>
      <c r="D44" s="117"/>
      <c r="E44" s="118"/>
      <c r="F44" s="116"/>
    </row>
    <row r="45" spans="1:6" s="119" customFormat="1" ht="12.75" customHeight="1">
      <c r="A45" s="112" t="s">
        <v>489</v>
      </c>
      <c r="B45" s="113" t="s">
        <v>490</v>
      </c>
      <c r="C45" s="116"/>
      <c r="D45" s="117"/>
      <c r="E45" s="118"/>
      <c r="F45" s="116"/>
    </row>
    <row r="46" spans="1:6" s="119" customFormat="1" ht="12.75" customHeight="1">
      <c r="A46" s="112" t="s">
        <v>491</v>
      </c>
      <c r="B46" s="113" t="s">
        <v>492</v>
      </c>
      <c r="C46" s="116"/>
      <c r="D46" s="117"/>
      <c r="E46" s="118"/>
      <c r="F46" s="116"/>
    </row>
    <row r="47" spans="1:6" s="119" customFormat="1" ht="12.75" customHeight="1">
      <c r="A47" s="114" t="s">
        <v>493</v>
      </c>
      <c r="B47" s="115" t="s">
        <v>494</v>
      </c>
      <c r="C47" s="116"/>
      <c r="D47" s="117"/>
      <c r="E47" s="118"/>
      <c r="F47" s="116"/>
    </row>
    <row r="48" spans="1:6" s="119" customFormat="1" ht="12.75" customHeight="1">
      <c r="A48" s="112" t="s">
        <v>495</v>
      </c>
      <c r="B48" s="113" t="s">
        <v>496</v>
      </c>
      <c r="C48" s="116"/>
      <c r="D48" s="117"/>
      <c r="E48" s="118"/>
      <c r="F48" s="116"/>
    </row>
    <row r="49" spans="1:6" s="119" customFormat="1" ht="12.75" customHeight="1">
      <c r="A49" s="112" t="s">
        <v>497</v>
      </c>
      <c r="B49" s="113" t="s">
        <v>498</v>
      </c>
      <c r="C49" s="116"/>
      <c r="D49" s="117"/>
      <c r="E49" s="118"/>
      <c r="F49" s="116"/>
    </row>
    <row r="50" spans="1:6" ht="12.75" customHeight="1">
      <c r="A50" s="121" t="s">
        <v>499</v>
      </c>
      <c r="B50" s="120" t="s">
        <v>500</v>
      </c>
      <c r="C50" s="122"/>
    </row>
    <row r="51" spans="1:6" ht="12.75" customHeight="1">
      <c r="A51" s="112" t="s">
        <v>501</v>
      </c>
      <c r="B51" s="113" t="s">
        <v>502</v>
      </c>
      <c r="C51" s="123"/>
    </row>
    <row r="52" spans="1:6" ht="12.75" customHeight="1">
      <c r="A52" s="112" t="s">
        <v>503</v>
      </c>
      <c r="B52" s="113" t="s">
        <v>504</v>
      </c>
      <c r="C52" s="123"/>
    </row>
    <row r="53" spans="1:6" ht="12.75" customHeight="1">
      <c r="A53" s="112" t="s">
        <v>505</v>
      </c>
      <c r="B53" s="113" t="s">
        <v>506</v>
      </c>
      <c r="C53" s="123"/>
    </row>
    <row r="54" spans="1:6" ht="12.75" customHeight="1">
      <c r="A54" s="124" t="s">
        <v>507</v>
      </c>
      <c r="B54" s="115" t="s">
        <v>508</v>
      </c>
      <c r="C54" s="125"/>
    </row>
    <row r="55" spans="1:6" ht="12.75" customHeight="1">
      <c r="A55" s="126" t="s">
        <v>509</v>
      </c>
      <c r="B55" s="113" t="s">
        <v>510</v>
      </c>
      <c r="C55" s="116"/>
    </row>
    <row r="56" spans="1:6" ht="12.75" customHeight="1">
      <c r="A56" s="126" t="s">
        <v>511</v>
      </c>
      <c r="B56" s="113" t="s">
        <v>512</v>
      </c>
      <c r="C56" s="116"/>
    </row>
    <row r="57" spans="1:6" ht="12.75" customHeight="1">
      <c r="A57" s="126" t="s">
        <v>513</v>
      </c>
      <c r="B57" s="113" t="s">
        <v>514</v>
      </c>
      <c r="C57" s="116"/>
    </row>
    <row r="58" spans="1:6" ht="12.75" customHeight="1">
      <c r="A58" s="126" t="s">
        <v>515</v>
      </c>
      <c r="B58" s="113" t="s">
        <v>516</v>
      </c>
      <c r="C58" s="116"/>
    </row>
    <row r="59" spans="1:6" ht="12.75" customHeight="1">
      <c r="A59" s="126" t="s">
        <v>517</v>
      </c>
      <c r="B59" s="113" t="s">
        <v>518</v>
      </c>
      <c r="C59" s="116"/>
    </row>
    <row r="60" spans="1:6" ht="12.75" customHeight="1">
      <c r="A60" s="126" t="s">
        <v>519</v>
      </c>
      <c r="B60" s="113" t="s">
        <v>520</v>
      </c>
      <c r="C60" s="116"/>
    </row>
    <row r="61" spans="1:6" ht="12.75" customHeight="1">
      <c r="A61" s="126" t="s">
        <v>521</v>
      </c>
      <c r="B61" s="113" t="s">
        <v>522</v>
      </c>
      <c r="C61" s="116"/>
    </row>
    <row r="62" spans="1:6" ht="12.75" customHeight="1">
      <c r="A62" s="126" t="s">
        <v>523</v>
      </c>
      <c r="B62" s="113" t="s">
        <v>524</v>
      </c>
      <c r="C62" s="116"/>
    </row>
    <row r="63" spans="1:6" ht="12.75" customHeight="1">
      <c r="A63" s="126" t="s">
        <v>525</v>
      </c>
      <c r="B63" s="113" t="s">
        <v>526</v>
      </c>
      <c r="C63" s="116"/>
    </row>
    <row r="64" spans="1:6" ht="12.75" customHeight="1">
      <c r="A64" s="126" t="s">
        <v>527</v>
      </c>
      <c r="B64" s="113" t="s">
        <v>528</v>
      </c>
      <c r="C64" s="116"/>
    </row>
    <row r="65" spans="1:6" ht="12.75" customHeight="1">
      <c r="A65" s="126" t="s">
        <v>529</v>
      </c>
      <c r="B65" s="113" t="s">
        <v>530</v>
      </c>
      <c r="C65" s="116"/>
    </row>
    <row r="66" spans="1:6" ht="12.75" customHeight="1">
      <c r="A66" s="126" t="s">
        <v>531</v>
      </c>
      <c r="B66" s="113" t="s">
        <v>532</v>
      </c>
      <c r="C66" s="116"/>
    </row>
    <row r="67" spans="1:6" ht="12.75" customHeight="1">
      <c r="A67" s="126" t="s">
        <v>533</v>
      </c>
      <c r="B67" s="113" t="s">
        <v>534</v>
      </c>
      <c r="C67" s="116"/>
    </row>
    <row r="68" spans="1:6" ht="12.75" customHeight="1">
      <c r="A68" s="126" t="s">
        <v>535</v>
      </c>
      <c r="B68" s="113" t="s">
        <v>536</v>
      </c>
    </row>
    <row r="69" spans="1:6" s="119" customFormat="1" ht="12.75" customHeight="1">
      <c r="A69" s="114" t="s">
        <v>537</v>
      </c>
      <c r="B69" s="115" t="s">
        <v>538</v>
      </c>
      <c r="C69" s="116"/>
      <c r="D69" s="117"/>
      <c r="E69" s="118"/>
      <c r="F69" s="116"/>
    </row>
    <row r="70" spans="1:6" s="119" customFormat="1" ht="12.75" customHeight="1">
      <c r="A70" s="112" t="s">
        <v>539</v>
      </c>
      <c r="B70" s="113" t="s">
        <v>540</v>
      </c>
      <c r="C70" s="116"/>
      <c r="D70" s="117"/>
      <c r="E70" s="118"/>
      <c r="F70" s="116"/>
    </row>
    <row r="71" spans="1:6" s="119" customFormat="1" ht="12.75" customHeight="1">
      <c r="A71" s="112" t="s">
        <v>541</v>
      </c>
      <c r="B71" s="113" t="s">
        <v>542</v>
      </c>
      <c r="C71" s="116"/>
      <c r="D71" s="117"/>
      <c r="E71" s="118"/>
      <c r="F71" s="116"/>
    </row>
    <row r="72" spans="1:6" s="119" customFormat="1" ht="12.75" customHeight="1">
      <c r="A72" s="112" t="s">
        <v>543</v>
      </c>
      <c r="B72" s="113" t="s">
        <v>544</v>
      </c>
      <c r="C72" s="116"/>
      <c r="D72" s="117"/>
      <c r="E72" s="118"/>
      <c r="F72" s="116"/>
    </row>
    <row r="73" spans="1:6" s="119" customFormat="1" ht="12.75" customHeight="1">
      <c r="A73" s="112" t="s">
        <v>545</v>
      </c>
      <c r="B73" s="113" t="s">
        <v>546</v>
      </c>
      <c r="C73" s="116"/>
      <c r="D73" s="117"/>
      <c r="E73" s="118"/>
      <c r="F73" s="116"/>
    </row>
    <row r="74" spans="1:6" s="119" customFormat="1" ht="12.75" customHeight="1">
      <c r="A74" s="112" t="s">
        <v>547</v>
      </c>
      <c r="B74" s="113" t="s">
        <v>548</v>
      </c>
      <c r="C74" s="116"/>
      <c r="D74" s="117"/>
      <c r="E74" s="118"/>
      <c r="F74" s="116"/>
    </row>
    <row r="75" spans="1:6" s="119" customFormat="1" ht="12.75" customHeight="1">
      <c r="A75" s="112" t="s">
        <v>549</v>
      </c>
      <c r="B75" s="113" t="s">
        <v>550</v>
      </c>
      <c r="C75" s="116"/>
      <c r="D75" s="117"/>
      <c r="E75" s="118"/>
      <c r="F75" s="116"/>
    </row>
    <row r="76" spans="1:6" s="119" customFormat="1" ht="12.75" customHeight="1">
      <c r="A76" s="112" t="s">
        <v>551</v>
      </c>
      <c r="B76" s="113" t="s">
        <v>552</v>
      </c>
      <c r="C76" s="116"/>
      <c r="D76" s="117"/>
      <c r="E76" s="118"/>
      <c r="F76" s="116"/>
    </row>
    <row r="77" spans="1:6" s="119" customFormat="1" ht="12.75" customHeight="1">
      <c r="A77" s="112" t="s">
        <v>553</v>
      </c>
      <c r="B77" s="113" t="s">
        <v>554</v>
      </c>
      <c r="C77" s="116"/>
      <c r="D77" s="117"/>
      <c r="E77" s="118"/>
      <c r="F77" s="116"/>
    </row>
    <row r="78" spans="1:6" s="119" customFormat="1" ht="12.75" customHeight="1">
      <c r="A78" s="112" t="s">
        <v>555</v>
      </c>
      <c r="B78" s="113" t="s">
        <v>556</v>
      </c>
      <c r="C78" s="116"/>
      <c r="D78" s="117"/>
      <c r="E78" s="118"/>
      <c r="F78" s="116"/>
    </row>
    <row r="79" spans="1:6" ht="12.75" customHeight="1">
      <c r="A79" s="128" t="s">
        <v>557</v>
      </c>
      <c r="B79" s="120" t="s">
        <v>558</v>
      </c>
      <c r="C79" s="129"/>
      <c r="D79" s="130"/>
      <c r="E79" s="131"/>
      <c r="F79" s="131"/>
    </row>
    <row r="80" spans="1:6" ht="12.75" customHeight="1">
      <c r="A80" s="132" t="s">
        <v>559</v>
      </c>
      <c r="B80" s="113" t="s">
        <v>560</v>
      </c>
      <c r="C80" s="129"/>
      <c r="D80" s="130"/>
      <c r="E80" s="131"/>
      <c r="F80" s="131"/>
    </row>
    <row r="81" spans="1:6" ht="12.75" customHeight="1">
      <c r="A81" s="132" t="s">
        <v>561</v>
      </c>
      <c r="B81" s="113" t="s">
        <v>562</v>
      </c>
      <c r="C81" s="129"/>
      <c r="D81" s="130"/>
      <c r="E81" s="131"/>
      <c r="F81" s="131"/>
    </row>
    <row r="82" spans="1:6" ht="12.75" customHeight="1">
      <c r="A82" s="128" t="s">
        <v>563</v>
      </c>
      <c r="B82" s="120" t="s">
        <v>564</v>
      </c>
      <c r="C82" s="129"/>
      <c r="D82" s="130"/>
      <c r="E82" s="131"/>
      <c r="F82" s="131"/>
    </row>
    <row r="83" spans="1:6" ht="12.75" customHeight="1">
      <c r="A83" s="132" t="s">
        <v>565</v>
      </c>
      <c r="B83" s="113" t="s">
        <v>566</v>
      </c>
      <c r="C83" s="129"/>
      <c r="D83" s="130"/>
      <c r="E83" s="131"/>
      <c r="F83" s="131"/>
    </row>
    <row r="84" spans="1:6" ht="12.75" customHeight="1">
      <c r="A84" s="132" t="s">
        <v>567</v>
      </c>
      <c r="B84" s="113" t="s">
        <v>568</v>
      </c>
      <c r="C84" s="129"/>
      <c r="D84" s="130"/>
      <c r="E84" s="131"/>
      <c r="F84" s="131"/>
    </row>
    <row r="85" spans="1:6" ht="12.75" customHeight="1">
      <c r="A85" s="132" t="s">
        <v>569</v>
      </c>
      <c r="B85" s="113" t="s">
        <v>570</v>
      </c>
      <c r="C85" s="129"/>
      <c r="D85" s="130"/>
      <c r="E85" s="131"/>
      <c r="F85" s="131"/>
    </row>
    <row r="86" spans="1:6" ht="12.75" customHeight="1">
      <c r="A86" s="132" t="s">
        <v>571</v>
      </c>
      <c r="B86" s="113" t="s">
        <v>572</v>
      </c>
      <c r="C86" s="129"/>
      <c r="D86" s="130"/>
      <c r="E86" s="131"/>
      <c r="F86" s="131"/>
    </row>
    <row r="87" spans="1:6" ht="12.75" customHeight="1">
      <c r="A87" s="132" t="s">
        <v>573</v>
      </c>
      <c r="B87" s="113" t="s">
        <v>574</v>
      </c>
      <c r="C87" s="129"/>
      <c r="D87" s="130"/>
      <c r="E87" s="131"/>
      <c r="F87" s="131"/>
    </row>
    <row r="88" spans="1:6" ht="12.75" customHeight="1">
      <c r="A88" s="132" t="s">
        <v>575</v>
      </c>
      <c r="B88" s="113" t="s">
        <v>576</v>
      </c>
      <c r="C88" s="129"/>
      <c r="D88" s="130"/>
      <c r="E88" s="131"/>
      <c r="F88" s="131"/>
    </row>
    <row r="89" spans="1:6" ht="12.75" customHeight="1">
      <c r="A89" s="128" t="s">
        <v>577</v>
      </c>
      <c r="B89" s="120" t="s">
        <v>578</v>
      </c>
      <c r="C89" s="129"/>
      <c r="D89" s="130"/>
      <c r="E89" s="131"/>
      <c r="F89" s="131"/>
    </row>
    <row r="90" spans="1:6" ht="12.75" customHeight="1">
      <c r="A90" s="132" t="s">
        <v>579</v>
      </c>
      <c r="B90" s="113" t="s">
        <v>580</v>
      </c>
      <c r="C90" s="129"/>
      <c r="D90" s="130"/>
      <c r="E90" s="131"/>
      <c r="F90" s="131"/>
    </row>
    <row r="91" spans="1:6" ht="12.75" customHeight="1">
      <c r="A91" s="132" t="s">
        <v>581</v>
      </c>
      <c r="B91" s="113" t="s">
        <v>582</v>
      </c>
      <c r="C91" s="129"/>
      <c r="D91" s="130"/>
      <c r="E91" s="131"/>
      <c r="F91" s="131"/>
    </row>
    <row r="92" spans="1:6" ht="12.75" customHeight="1">
      <c r="A92" s="114" t="s">
        <v>583</v>
      </c>
      <c r="B92" s="120" t="s">
        <v>584</v>
      </c>
      <c r="C92" s="129"/>
      <c r="D92" s="130"/>
      <c r="E92" s="131"/>
      <c r="F92" s="131"/>
    </row>
    <row r="93" spans="1:6" ht="12.75" customHeight="1">
      <c r="A93" s="132" t="s">
        <v>585</v>
      </c>
      <c r="B93" s="113" t="s">
        <v>586</v>
      </c>
      <c r="C93" s="129"/>
      <c r="D93" s="130"/>
      <c r="E93" s="131"/>
      <c r="F93" s="131"/>
    </row>
    <row r="94" spans="1:6" ht="12.75" customHeight="1">
      <c r="A94" s="132" t="s">
        <v>587</v>
      </c>
      <c r="B94" s="113" t="s">
        <v>588</v>
      </c>
      <c r="C94" s="129"/>
      <c r="D94" s="130"/>
      <c r="E94" s="131"/>
      <c r="F94" s="131"/>
    </row>
    <row r="95" spans="1:6" ht="12.75" customHeight="1">
      <c r="A95" s="132" t="s">
        <v>589</v>
      </c>
      <c r="B95" s="113" t="s">
        <v>590</v>
      </c>
      <c r="C95" s="129"/>
      <c r="D95" s="130"/>
      <c r="E95" s="131"/>
      <c r="F95" s="131"/>
    </row>
    <row r="96" spans="1:6" ht="12.75" customHeight="1">
      <c r="A96" s="132" t="s">
        <v>591</v>
      </c>
      <c r="B96" s="113" t="s">
        <v>592</v>
      </c>
      <c r="C96" s="129"/>
      <c r="D96" s="130"/>
      <c r="E96" s="131"/>
      <c r="F96" s="131"/>
    </row>
    <row r="97" spans="1:6" ht="12.75" customHeight="1">
      <c r="A97" s="132" t="s">
        <v>593</v>
      </c>
      <c r="B97" s="113" t="s">
        <v>594</v>
      </c>
      <c r="C97" s="129"/>
      <c r="D97" s="130"/>
      <c r="E97" s="131"/>
      <c r="F97" s="131"/>
    </row>
    <row r="98" spans="1:6" ht="12.75" customHeight="1">
      <c r="A98" s="132" t="s">
        <v>595</v>
      </c>
      <c r="B98" s="113" t="s">
        <v>596</v>
      </c>
      <c r="C98" s="129"/>
      <c r="D98" s="130"/>
      <c r="E98" s="131"/>
      <c r="F98" s="131"/>
    </row>
    <row r="99" spans="1:6" ht="12.75" customHeight="1">
      <c r="A99" s="132" t="s">
        <v>597</v>
      </c>
      <c r="B99" s="113" t="s">
        <v>598</v>
      </c>
      <c r="C99" s="129"/>
      <c r="D99" s="130"/>
      <c r="E99" s="131"/>
      <c r="F99" s="131"/>
    </row>
    <row r="100" spans="1:6" ht="12.75" customHeight="1">
      <c r="A100" s="132" t="s">
        <v>599</v>
      </c>
      <c r="B100" s="113" t="s">
        <v>600</v>
      </c>
      <c r="C100" s="129"/>
      <c r="D100" s="130"/>
      <c r="E100" s="131"/>
      <c r="F100" s="131"/>
    </row>
    <row r="101" spans="1:6" ht="12.75" customHeight="1">
      <c r="A101" s="132" t="s">
        <v>601</v>
      </c>
      <c r="B101" s="113" t="s">
        <v>602</v>
      </c>
      <c r="C101" s="129"/>
      <c r="D101" s="130"/>
      <c r="E101" s="131"/>
      <c r="F101" s="131"/>
    </row>
    <row r="102" spans="1:6" ht="12.75" customHeight="1">
      <c r="A102" s="121" t="s">
        <v>603</v>
      </c>
      <c r="B102" s="115" t="s">
        <v>604</v>
      </c>
      <c r="C102" s="129"/>
      <c r="D102" s="130"/>
      <c r="E102" s="131"/>
      <c r="F102" s="131"/>
    </row>
    <row r="103" spans="1:6" ht="12.75" customHeight="1">
      <c r="A103" s="132" t="s">
        <v>605</v>
      </c>
      <c r="B103" s="113" t="s">
        <v>606</v>
      </c>
      <c r="C103" s="129"/>
      <c r="D103" s="130"/>
      <c r="E103" s="131"/>
      <c r="F103" s="131"/>
    </row>
    <row r="104" spans="1:6" ht="12.75" customHeight="1">
      <c r="A104" s="132" t="s">
        <v>607</v>
      </c>
      <c r="B104" s="113" t="s">
        <v>608</v>
      </c>
      <c r="C104" s="129"/>
      <c r="D104" s="130"/>
      <c r="E104" s="131"/>
      <c r="F104" s="131"/>
    </row>
    <row r="105" spans="1:6" ht="12.75" customHeight="1">
      <c r="A105" s="132" t="s">
        <v>609</v>
      </c>
      <c r="B105" s="113" t="s">
        <v>610</v>
      </c>
      <c r="C105" s="129"/>
      <c r="D105" s="130"/>
      <c r="E105" s="131"/>
      <c r="F105" s="131"/>
    </row>
    <row r="106" spans="1:6" ht="12.75" customHeight="1">
      <c r="A106" s="132" t="s">
        <v>611</v>
      </c>
      <c r="B106" s="113" t="s">
        <v>612</v>
      </c>
      <c r="C106" s="129"/>
      <c r="D106" s="130"/>
      <c r="E106" s="131"/>
      <c r="F106" s="131"/>
    </row>
    <row r="107" spans="1:6" ht="12.75" customHeight="1">
      <c r="A107" s="132" t="s">
        <v>613</v>
      </c>
      <c r="B107" s="113" t="s">
        <v>614</v>
      </c>
      <c r="C107" s="129"/>
      <c r="D107" s="130"/>
      <c r="E107" s="131"/>
      <c r="F107" s="131"/>
    </row>
    <row r="108" spans="1:6" ht="12.75" customHeight="1">
      <c r="A108" s="132" t="s">
        <v>615</v>
      </c>
      <c r="B108" s="113" t="s">
        <v>616</v>
      </c>
      <c r="C108" s="129"/>
      <c r="D108" s="130"/>
      <c r="E108" s="131"/>
      <c r="F108" s="131"/>
    </row>
    <row r="109" spans="1:6" ht="12.75" customHeight="1">
      <c r="A109" s="132" t="s">
        <v>617</v>
      </c>
      <c r="B109" s="113" t="s">
        <v>618</v>
      </c>
      <c r="C109" s="129"/>
      <c r="D109" s="130"/>
      <c r="E109" s="131"/>
      <c r="F109" s="131"/>
    </row>
    <row r="110" spans="1:6" ht="12.75" customHeight="1">
      <c r="A110" s="132" t="s">
        <v>619</v>
      </c>
      <c r="B110" s="113" t="s">
        <v>620</v>
      </c>
      <c r="C110" s="129"/>
      <c r="D110" s="130"/>
      <c r="E110" s="131"/>
      <c r="F110" s="131"/>
    </row>
    <row r="111" spans="1:6" ht="12.75" customHeight="1">
      <c r="A111" s="132" t="s">
        <v>621</v>
      </c>
      <c r="B111" s="113" t="s">
        <v>622</v>
      </c>
      <c r="C111" s="129"/>
      <c r="D111" s="130"/>
      <c r="E111" s="131"/>
      <c r="F111" s="131"/>
    </row>
    <row r="112" spans="1:6" ht="12.75" customHeight="1">
      <c r="A112" s="132" t="s">
        <v>623</v>
      </c>
      <c r="B112" s="113" t="s">
        <v>624</v>
      </c>
      <c r="C112" s="129"/>
      <c r="D112" s="130"/>
      <c r="E112" s="131"/>
      <c r="F112" s="131"/>
    </row>
    <row r="113" spans="1:6" ht="12.75" customHeight="1">
      <c r="A113" s="132" t="s">
        <v>625</v>
      </c>
      <c r="B113" s="113" t="s">
        <v>626</v>
      </c>
      <c r="C113" s="129"/>
      <c r="D113" s="130"/>
      <c r="E113" s="131"/>
      <c r="F113" s="131"/>
    </row>
    <row r="114" spans="1:6" ht="12.75" customHeight="1">
      <c r="A114" s="132" t="s">
        <v>627</v>
      </c>
      <c r="B114" s="113" t="s">
        <v>628</v>
      </c>
      <c r="C114" s="129"/>
      <c r="D114" s="130"/>
      <c r="E114" s="131"/>
      <c r="F114" s="131"/>
    </row>
    <row r="115" spans="1:6" ht="12.75" customHeight="1">
      <c r="A115" s="132" t="s">
        <v>629</v>
      </c>
      <c r="B115" s="113" t="s">
        <v>630</v>
      </c>
      <c r="C115" s="129"/>
      <c r="D115" s="130"/>
      <c r="E115" s="131"/>
      <c r="F115" s="131"/>
    </row>
    <row r="116" spans="1:6" ht="12.75" customHeight="1">
      <c r="A116" s="132" t="s">
        <v>631</v>
      </c>
      <c r="B116" s="113" t="s">
        <v>632</v>
      </c>
      <c r="C116" s="129"/>
      <c r="D116" s="130"/>
      <c r="E116" s="131"/>
      <c r="F116" s="131"/>
    </row>
    <row r="117" spans="1:6" ht="12.75" customHeight="1">
      <c r="A117" s="121" t="s">
        <v>633</v>
      </c>
      <c r="B117" s="115" t="s">
        <v>634</v>
      </c>
      <c r="C117" s="129"/>
      <c r="D117" s="130"/>
      <c r="E117" s="131"/>
      <c r="F117" s="131"/>
    </row>
    <row r="118" spans="1:6" ht="12.75" customHeight="1">
      <c r="A118" s="132" t="s">
        <v>635</v>
      </c>
      <c r="B118" s="113" t="s">
        <v>636</v>
      </c>
      <c r="C118" s="129"/>
      <c r="D118" s="130"/>
      <c r="E118" s="131"/>
      <c r="F118" s="131"/>
    </row>
    <row r="119" spans="1:6" ht="12.75" customHeight="1">
      <c r="A119" s="132" t="s">
        <v>637</v>
      </c>
      <c r="B119" s="113" t="s">
        <v>638</v>
      </c>
      <c r="C119" s="129"/>
      <c r="D119" s="130"/>
      <c r="E119" s="131"/>
      <c r="F119" s="131"/>
    </row>
    <row r="120" spans="1:6" ht="12.75" customHeight="1">
      <c r="A120" s="132" t="s">
        <v>639</v>
      </c>
      <c r="B120" s="113" t="s">
        <v>640</v>
      </c>
      <c r="C120" s="129"/>
      <c r="D120" s="130"/>
      <c r="E120" s="131"/>
      <c r="F120" s="131"/>
    </row>
    <row r="121" spans="1:6" ht="12.75" customHeight="1">
      <c r="A121" s="132" t="s">
        <v>641</v>
      </c>
      <c r="B121" s="113" t="s">
        <v>642</v>
      </c>
      <c r="C121" s="129"/>
      <c r="D121" s="130"/>
      <c r="E121" s="131"/>
      <c r="F121" s="131"/>
    </row>
    <row r="122" spans="1:6" ht="12.75" customHeight="1">
      <c r="A122" s="132" t="s">
        <v>643</v>
      </c>
      <c r="B122" s="113" t="s">
        <v>644</v>
      </c>
      <c r="C122" s="129"/>
      <c r="D122" s="130"/>
      <c r="E122" s="131"/>
      <c r="F122" s="131"/>
    </row>
    <row r="123" spans="1:6" ht="12.75" customHeight="1">
      <c r="A123" s="132" t="s">
        <v>645</v>
      </c>
      <c r="B123" s="113" t="s">
        <v>646</v>
      </c>
      <c r="C123" s="129"/>
      <c r="D123" s="130"/>
      <c r="E123" s="131"/>
      <c r="F123" s="131"/>
    </row>
    <row r="124" spans="1:6" ht="12.75" customHeight="1">
      <c r="A124" s="132" t="s">
        <v>647</v>
      </c>
      <c r="B124" s="113" t="s">
        <v>648</v>
      </c>
      <c r="C124" s="129"/>
      <c r="D124" s="130"/>
      <c r="E124" s="131"/>
      <c r="F124" s="131"/>
    </row>
    <row r="125" spans="1:6" ht="12.75" customHeight="1">
      <c r="A125" s="132" t="s">
        <v>649</v>
      </c>
      <c r="B125" s="113" t="s">
        <v>650</v>
      </c>
    </row>
    <row r="126" spans="1:6" ht="12.75" customHeight="1">
      <c r="A126" s="121" t="s">
        <v>651</v>
      </c>
      <c r="B126" s="115" t="s">
        <v>652</v>
      </c>
      <c r="C126" s="129"/>
      <c r="D126" s="130"/>
      <c r="E126" s="131"/>
      <c r="F126" s="131"/>
    </row>
    <row r="127" spans="1:6" ht="12.75" customHeight="1">
      <c r="A127" s="132" t="s">
        <v>653</v>
      </c>
      <c r="B127" s="113" t="s">
        <v>654</v>
      </c>
      <c r="C127" s="129"/>
      <c r="D127" s="130"/>
      <c r="E127" s="131"/>
      <c r="F127" s="131"/>
    </row>
    <row r="128" spans="1:6" ht="12.75" customHeight="1">
      <c r="A128" s="132" t="s">
        <v>655</v>
      </c>
      <c r="B128" s="113" t="s">
        <v>656</v>
      </c>
      <c r="C128" s="129"/>
      <c r="D128" s="130"/>
      <c r="E128" s="131"/>
      <c r="F128" s="131"/>
    </row>
    <row r="129" spans="1:6" ht="12.75" customHeight="1">
      <c r="A129" s="132" t="s">
        <v>657</v>
      </c>
      <c r="B129" s="113" t="s">
        <v>658</v>
      </c>
      <c r="C129" s="129"/>
      <c r="D129" s="130"/>
      <c r="E129" s="131"/>
      <c r="F129" s="131"/>
    </row>
    <row r="130" spans="1:6" ht="12.75" customHeight="1">
      <c r="A130" s="132" t="s">
        <v>659</v>
      </c>
      <c r="B130" s="113" t="s">
        <v>660</v>
      </c>
      <c r="C130" s="129"/>
      <c r="D130" s="130"/>
      <c r="E130" s="131"/>
      <c r="F130" s="131"/>
    </row>
    <row r="131" spans="1:6" ht="12.75" customHeight="1">
      <c r="A131" s="132" t="s">
        <v>661</v>
      </c>
      <c r="B131" s="113" t="s">
        <v>662</v>
      </c>
      <c r="C131" s="129"/>
      <c r="D131" s="130"/>
      <c r="E131" s="131"/>
      <c r="F131" s="131"/>
    </row>
    <row r="132" spans="1:6" ht="12.75" customHeight="1">
      <c r="A132" s="132" t="s">
        <v>663</v>
      </c>
      <c r="B132" s="113" t="s">
        <v>664</v>
      </c>
      <c r="C132" s="129"/>
      <c r="D132" s="130"/>
      <c r="E132" s="131"/>
      <c r="F132" s="131"/>
    </row>
    <row r="133" spans="1:6" ht="12.75" customHeight="1">
      <c r="A133" s="132" t="s">
        <v>665</v>
      </c>
      <c r="B133" s="113" t="s">
        <v>666</v>
      </c>
      <c r="C133" s="129"/>
      <c r="D133" s="130"/>
      <c r="E133" s="131"/>
      <c r="F133" s="131"/>
    </row>
    <row r="134" spans="1:6" ht="12.75" customHeight="1">
      <c r="A134" s="132" t="s">
        <v>667</v>
      </c>
      <c r="B134" s="113" t="s">
        <v>668</v>
      </c>
    </row>
    <row r="135" spans="1:6" ht="12.75" customHeight="1">
      <c r="A135" s="133"/>
      <c r="B135" s="113"/>
    </row>
    <row r="136" spans="1:6" ht="12.75" customHeight="1">
      <c r="A136" s="133"/>
      <c r="B136" s="113"/>
    </row>
    <row r="137" spans="1:6" ht="12.75" customHeight="1">
      <c r="A137" s="134"/>
      <c r="B137" s="113"/>
    </row>
    <row r="138" spans="1:6" s="119" customFormat="1" ht="12.75" customHeight="1">
      <c r="A138" s="107"/>
      <c r="B138" s="113"/>
      <c r="C138" s="116"/>
      <c r="D138" s="117"/>
      <c r="E138" s="118"/>
      <c r="F138" s="116"/>
    </row>
    <row r="139" spans="1:6" s="119" customFormat="1" ht="12.75" customHeight="1">
      <c r="A139" s="127"/>
      <c r="B139" s="113"/>
      <c r="C139" s="116"/>
      <c r="D139" s="117"/>
      <c r="E139" s="118"/>
      <c r="F139" s="116"/>
    </row>
    <row r="140" spans="1:6" s="119" customFormat="1" ht="12.75" customHeight="1">
      <c r="A140" s="127"/>
      <c r="B140" s="113"/>
      <c r="C140" s="116"/>
      <c r="D140" s="117"/>
      <c r="E140" s="118"/>
      <c r="F140" s="116"/>
    </row>
    <row r="141" spans="1:6" s="119" customFormat="1" ht="12.75" customHeight="1">
      <c r="A141" s="127"/>
      <c r="B141" s="113"/>
      <c r="C141" s="116"/>
      <c r="D141" s="117"/>
      <c r="E141" s="118"/>
      <c r="F141" s="116"/>
    </row>
    <row r="142" spans="1:6" s="119" customFormat="1" ht="12.75" customHeight="1">
      <c r="A142" s="127"/>
      <c r="B142" s="113"/>
      <c r="C142" s="116"/>
      <c r="D142" s="117"/>
      <c r="E142" s="118"/>
      <c r="F142" s="116"/>
    </row>
    <row r="143" spans="1:6" s="119" customFormat="1" ht="12.75" customHeight="1">
      <c r="A143" s="127"/>
      <c r="B143" s="113"/>
      <c r="C143" s="116"/>
      <c r="D143" s="117"/>
      <c r="E143" s="118"/>
      <c r="F143" s="116"/>
    </row>
    <row r="144" spans="1:6" s="119" customFormat="1" ht="12.75" customHeight="1">
      <c r="A144" s="127"/>
      <c r="B144" s="113"/>
      <c r="C144" s="116"/>
      <c r="D144" s="117"/>
      <c r="E144" s="118"/>
      <c r="F144" s="116"/>
    </row>
    <row r="145" spans="1:6" s="119" customFormat="1" ht="12.75" customHeight="1">
      <c r="A145" s="127"/>
      <c r="B145" s="113"/>
      <c r="C145" s="116"/>
      <c r="D145" s="117"/>
      <c r="E145" s="118"/>
      <c r="F145" s="116"/>
    </row>
    <row r="146" spans="1:6" s="119" customFormat="1" ht="12.75" customHeight="1">
      <c r="A146" s="127"/>
      <c r="B146" s="135"/>
      <c r="C146" s="116"/>
      <c r="D146" s="117"/>
      <c r="E146" s="118"/>
      <c r="F146" s="116"/>
    </row>
    <row r="147" spans="1:6" s="119" customFormat="1" ht="12.75" customHeight="1">
      <c r="A147" s="127"/>
      <c r="B147" s="135"/>
      <c r="C147" s="116"/>
      <c r="D147" s="117"/>
      <c r="E147" s="118"/>
      <c r="F147" s="116"/>
    </row>
    <row r="148" spans="1:6" s="119" customFormat="1" ht="12.75" customHeight="1">
      <c r="A148" s="127"/>
      <c r="B148" s="135"/>
      <c r="C148" s="116"/>
      <c r="D148" s="117"/>
      <c r="E148" s="118"/>
      <c r="F148" s="116"/>
    </row>
    <row r="149" spans="1:6" s="119" customFormat="1" ht="12.75" customHeight="1">
      <c r="A149" s="127"/>
      <c r="B149" s="135"/>
      <c r="C149" s="116"/>
      <c r="D149" s="117"/>
      <c r="E149" s="118"/>
      <c r="F149" s="116"/>
    </row>
    <row r="150" spans="1:6" s="119" customFormat="1" ht="12.75" customHeight="1">
      <c r="A150" s="127"/>
      <c r="B150" s="109"/>
      <c r="C150" s="116"/>
      <c r="D150" s="117"/>
      <c r="E150" s="118"/>
      <c r="F150" s="116"/>
    </row>
    <row r="151" spans="1:6" s="119" customFormat="1" ht="12.75" customHeight="1">
      <c r="A151" s="127"/>
      <c r="B151" s="109"/>
      <c r="C151" s="116"/>
      <c r="D151" s="117"/>
      <c r="E151" s="118"/>
      <c r="F151" s="116"/>
    </row>
    <row r="152" spans="1:6" s="119" customFormat="1" ht="12.75" customHeight="1">
      <c r="A152" s="127"/>
      <c r="B152" s="109"/>
      <c r="C152" s="116"/>
      <c r="D152" s="117"/>
      <c r="E152" s="118"/>
      <c r="F152" s="116"/>
    </row>
    <row r="153" spans="1:6" s="119" customFormat="1" ht="12.75" customHeight="1">
      <c r="A153" s="127"/>
      <c r="B153" s="109"/>
      <c r="C153" s="116"/>
      <c r="D153" s="117"/>
      <c r="E153" s="118"/>
      <c r="F153" s="116"/>
    </row>
    <row r="154" spans="1:6" s="119" customFormat="1" ht="12.75" customHeight="1">
      <c r="A154" s="127"/>
      <c r="B154" s="109"/>
      <c r="C154" s="116"/>
      <c r="D154" s="117"/>
      <c r="E154" s="118"/>
      <c r="F154" s="116"/>
    </row>
    <row r="155" spans="1:6" s="119" customFormat="1" ht="12.75" customHeight="1">
      <c r="A155" s="127"/>
      <c r="B155" s="109"/>
      <c r="C155" s="116"/>
      <c r="D155" s="117"/>
      <c r="E155" s="118"/>
      <c r="F155" s="116"/>
    </row>
    <row r="156" spans="1:6" s="119" customFormat="1" ht="12.75" customHeight="1">
      <c r="A156" s="127"/>
      <c r="B156" s="106"/>
      <c r="C156" s="116"/>
      <c r="D156" s="117"/>
      <c r="E156" s="118"/>
      <c r="F156" s="116"/>
    </row>
    <row r="157" spans="1:6" s="119" customFormat="1" ht="12.75" customHeight="1">
      <c r="A157" s="127"/>
      <c r="B157" s="106"/>
      <c r="C157" s="116"/>
      <c r="D157" s="117"/>
      <c r="E157" s="118"/>
      <c r="F157" s="116"/>
    </row>
    <row r="158" spans="1:6" s="119" customFormat="1" ht="12.75" customHeight="1">
      <c r="A158" s="127"/>
      <c r="B158" s="106"/>
      <c r="C158" s="116"/>
      <c r="D158" s="117"/>
      <c r="E158" s="118"/>
      <c r="F158" s="116"/>
    </row>
    <row r="159" spans="1:6" s="119" customFormat="1" ht="12.75" customHeight="1">
      <c r="A159" s="127"/>
      <c r="B159" s="106"/>
      <c r="C159" s="116"/>
      <c r="D159" s="117"/>
      <c r="E159" s="118"/>
      <c r="F159" s="116"/>
    </row>
    <row r="160" spans="1:6" s="119" customFormat="1" ht="12.75" customHeight="1">
      <c r="A160" s="127"/>
      <c r="B160" s="106"/>
      <c r="C160" s="116"/>
      <c r="D160" s="117"/>
      <c r="E160" s="118"/>
      <c r="F160" s="116"/>
    </row>
    <row r="161" spans="1:1" ht="12.75" customHeight="1">
      <c r="A161" s="127"/>
    </row>
  </sheetData>
  <hyperlinks>
    <hyperlink ref="A4" r:id="rId1" xr:uid="{67928755-CE98-4925-AD99-45BF92762B51}"/>
    <hyperlink ref="B4" r:id="rId2" xr:uid="{9ED2E673-C96C-4F63-A3F9-2838BA8C54A6}"/>
  </hyperlinks>
  <pageMargins left="0.7" right="0.7" top="0.75" bottom="0.75" header="0.3" footer="0.3"/>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0"/>
  <sheetViews>
    <sheetView zoomScaleNormal="100" workbookViewId="0"/>
  </sheetViews>
  <sheetFormatPr defaultColWidth="9.296875" defaultRowHeight="19"/>
  <cols>
    <col min="1" max="1" width="30.69921875" style="23" bestFit="1" customWidth="1"/>
    <col min="2" max="2" width="79.19921875" style="24" bestFit="1" customWidth="1"/>
    <col min="3" max="3" width="5.296875" style="18" customWidth="1"/>
    <col min="4" max="4" width="6.19921875" style="18" customWidth="1"/>
    <col min="5" max="5" width="5.296875" style="18" customWidth="1"/>
    <col min="6" max="6" width="8.19921875" style="18" customWidth="1"/>
    <col min="7" max="7" width="9.296875" style="18"/>
    <col min="8" max="8" width="18.19921875" style="18" customWidth="1"/>
    <col min="9" max="9" width="8.796875" style="18" customWidth="1"/>
    <col min="10" max="16384" width="9.296875" style="18"/>
  </cols>
  <sheetData>
    <row r="1" spans="1:2">
      <c r="A1" s="59" t="s">
        <v>21</v>
      </c>
    </row>
    <row r="2" spans="1:2">
      <c r="A2" s="56" t="s">
        <v>19</v>
      </c>
    </row>
    <row r="3" spans="1:2" s="19" customFormat="1" ht="13.5">
      <c r="A3" s="138" t="s">
        <v>43</v>
      </c>
      <c r="B3" s="138" t="s">
        <v>794</v>
      </c>
    </row>
    <row r="4" spans="1:2" s="20" customFormat="1" ht="13.5">
      <c r="A4" s="138" t="s">
        <v>797</v>
      </c>
      <c r="B4" s="138" t="s">
        <v>798</v>
      </c>
    </row>
    <row r="5" spans="1:2" s="20" customFormat="1" ht="13.5">
      <c r="A5" s="138" t="s">
        <v>819</v>
      </c>
      <c r="B5" s="138" t="s">
        <v>818</v>
      </c>
    </row>
    <row r="6" spans="1:2" s="20" customFormat="1" ht="13.5">
      <c r="A6" s="138" t="s">
        <v>802</v>
      </c>
      <c r="B6" s="138" t="s">
        <v>817</v>
      </c>
    </row>
    <row r="7" spans="1:2" s="19" customFormat="1" ht="13.5">
      <c r="A7" s="138" t="s">
        <v>804</v>
      </c>
      <c r="B7" s="138" t="s">
        <v>805</v>
      </c>
    </row>
    <row r="8" spans="1:2" s="20" customFormat="1" ht="13.5">
      <c r="A8" s="138" t="s">
        <v>808</v>
      </c>
      <c r="B8" s="138" t="s">
        <v>809</v>
      </c>
    </row>
    <row r="9" spans="1:2" s="20" customFormat="1" ht="13.5">
      <c r="A9" s="138"/>
      <c r="B9" s="138" t="s">
        <v>810</v>
      </c>
    </row>
    <row r="10" spans="1:2" s="20" customFormat="1" ht="13.5">
      <c r="A10" s="138"/>
      <c r="B10" s="138" t="s">
        <v>811</v>
      </c>
    </row>
    <row r="11" spans="1:2" s="20" customFormat="1" ht="13.5">
      <c r="A11" s="138"/>
      <c r="B11" s="138" t="s">
        <v>812</v>
      </c>
    </row>
    <row r="12" spans="1:2" s="20" customFormat="1" ht="16.5">
      <c r="A12" s="56" t="s">
        <v>793</v>
      </c>
    </row>
    <row r="13" spans="1:2" s="20" customFormat="1" ht="13.5">
      <c r="A13" s="138" t="s">
        <v>795</v>
      </c>
      <c r="B13" s="138" t="s">
        <v>796</v>
      </c>
    </row>
    <row r="14" spans="1:2" s="20" customFormat="1" ht="13.5">
      <c r="A14" s="138" t="s">
        <v>799</v>
      </c>
      <c r="B14" s="138" t="s">
        <v>800</v>
      </c>
    </row>
    <row r="15" spans="1:2" s="20" customFormat="1" ht="13.5">
      <c r="A15" s="138" t="s">
        <v>820</v>
      </c>
      <c r="B15" s="138" t="s">
        <v>801</v>
      </c>
    </row>
    <row r="16" spans="1:2" s="20" customFormat="1" ht="13.5">
      <c r="A16" s="138" t="s">
        <v>803</v>
      </c>
      <c r="B16" s="138" t="s">
        <v>821</v>
      </c>
    </row>
    <row r="17" spans="1:2" s="20" customFormat="1" ht="13.5">
      <c r="A17" s="138" t="s">
        <v>806</v>
      </c>
      <c r="B17" s="138" t="s">
        <v>807</v>
      </c>
    </row>
    <row r="18" spans="1:2" s="20" customFormat="1" ht="13.5">
      <c r="A18" s="138" t="s">
        <v>813</v>
      </c>
      <c r="B18" s="138" t="s">
        <v>814</v>
      </c>
    </row>
    <row r="19" spans="1:2" s="20" customFormat="1" ht="13.5">
      <c r="A19" s="138"/>
      <c r="B19" s="138" t="s">
        <v>815</v>
      </c>
    </row>
    <row r="20" spans="1:2" s="20" customFormat="1" ht="13.5">
      <c r="A20" s="138"/>
      <c r="B20" s="138" t="s">
        <v>1055</v>
      </c>
    </row>
    <row r="21" spans="1:2" s="20" customFormat="1" ht="13.5">
      <c r="A21" s="138"/>
      <c r="B21" s="138" t="s">
        <v>816</v>
      </c>
    </row>
    <row r="22" spans="1:2" s="20" customFormat="1">
      <c r="A22" s="23"/>
      <c r="B22" s="24"/>
    </row>
    <row r="23" spans="1:2" s="20" customFormat="1">
      <c r="A23" s="23"/>
      <c r="B23" s="24"/>
    </row>
    <row r="25" spans="1:2">
      <c r="A25" s="21"/>
      <c r="B25" s="22"/>
    </row>
    <row r="26" spans="1:2">
      <c r="A26" s="21"/>
      <c r="B26" s="22"/>
    </row>
    <row r="27" spans="1:2" s="20" customFormat="1" ht="11.5">
      <c r="A27" s="21"/>
      <c r="B27" s="22"/>
    </row>
    <row r="28" spans="1:2" s="20" customFormat="1" ht="11.5">
      <c r="A28" s="21"/>
      <c r="B28" s="22"/>
    </row>
    <row r="29" spans="1:2" s="20" customFormat="1" ht="11.5">
      <c r="A29" s="21"/>
      <c r="B29" s="22"/>
    </row>
    <row r="30" spans="1:2" s="20" customFormat="1" ht="11.5">
      <c r="A30" s="21"/>
      <c r="B30" s="22"/>
    </row>
    <row r="31" spans="1:2" s="20" customFormat="1" ht="11.5">
      <c r="A31" s="21"/>
      <c r="B31" s="22"/>
    </row>
    <row r="32" spans="1:2" s="20" customFormat="1" ht="11.5">
      <c r="A32" s="21"/>
      <c r="B32" s="22"/>
    </row>
    <row r="33" spans="1:2" s="20" customFormat="1" ht="11.5">
      <c r="A33" s="21"/>
      <c r="B33" s="22"/>
    </row>
    <row r="34" spans="1:2" s="20" customFormat="1" ht="11.5">
      <c r="A34" s="21"/>
      <c r="B34" s="22"/>
    </row>
    <row r="35" spans="1:2" s="20" customFormat="1" ht="11.5">
      <c r="A35" s="21"/>
      <c r="B35" s="22"/>
    </row>
    <row r="36" spans="1:2" s="20" customFormat="1" ht="11.5">
      <c r="A36" s="21"/>
      <c r="B36" s="22"/>
    </row>
    <row r="37" spans="1:2" s="20" customFormat="1" ht="11.5">
      <c r="A37" s="21"/>
      <c r="B37" s="22"/>
    </row>
    <row r="38" spans="1:2" s="20" customFormat="1" ht="11.5">
      <c r="A38" s="21"/>
      <c r="B38" s="22"/>
    </row>
    <row r="39" spans="1:2" s="20" customFormat="1" ht="11.5">
      <c r="A39" s="21"/>
      <c r="B39" s="22"/>
    </row>
    <row r="40" spans="1:2" s="20" customFormat="1" ht="11.5">
      <c r="A40" s="21"/>
      <c r="B40" s="22"/>
    </row>
    <row r="41" spans="1:2" s="20" customFormat="1" ht="11.5">
      <c r="A41" s="21"/>
      <c r="B41" s="22"/>
    </row>
    <row r="42" spans="1:2" s="20" customFormat="1" ht="11.5">
      <c r="A42" s="21"/>
      <c r="B42" s="22"/>
    </row>
    <row r="43" spans="1:2" s="20" customFormat="1" ht="11.5">
      <c r="A43" s="21"/>
      <c r="B43" s="22"/>
    </row>
    <row r="44" spans="1:2" s="20" customFormat="1" ht="11.5">
      <c r="A44" s="21"/>
      <c r="B44" s="22"/>
    </row>
    <row r="45" spans="1:2" s="20" customFormat="1" ht="11.5">
      <c r="A45" s="21"/>
      <c r="B45" s="22"/>
    </row>
    <row r="46" spans="1:2" s="20" customFormat="1" ht="11.5">
      <c r="A46" s="21"/>
      <c r="B46" s="22"/>
    </row>
    <row r="47" spans="1:2" s="20" customFormat="1" ht="11.5">
      <c r="A47" s="21"/>
      <c r="B47" s="22"/>
    </row>
    <row r="48" spans="1:2" s="20" customFormat="1" ht="11.5">
      <c r="A48" s="21"/>
      <c r="B48" s="22"/>
    </row>
    <row r="49" spans="1:2" s="20" customFormat="1" ht="11.5">
      <c r="A49" s="21"/>
      <c r="B49" s="22"/>
    </row>
    <row r="50" spans="1:2" s="20" customFormat="1" ht="11.5">
      <c r="A50" s="21"/>
      <c r="B50" s="22"/>
    </row>
    <row r="51" spans="1:2" s="20" customFormat="1" ht="11.5">
      <c r="A51" s="21"/>
      <c r="B51" s="22"/>
    </row>
    <row r="52" spans="1:2" s="20" customFormat="1" ht="11.5">
      <c r="A52" s="21"/>
      <c r="B52" s="22"/>
    </row>
    <row r="53" spans="1:2" s="20" customFormat="1" ht="11.5">
      <c r="A53" s="21"/>
      <c r="B53" s="22"/>
    </row>
    <row r="54" spans="1:2" s="20" customFormat="1" ht="11.5">
      <c r="A54" s="21"/>
      <c r="B54" s="22"/>
    </row>
    <row r="55" spans="1:2" s="20" customFormat="1" ht="11.5">
      <c r="A55" s="21"/>
      <c r="B55" s="22"/>
    </row>
    <row r="56" spans="1:2" s="20" customFormat="1" ht="11.5">
      <c r="A56" s="21"/>
      <c r="B56" s="22"/>
    </row>
    <row r="57" spans="1:2" s="20" customFormat="1" ht="11.5">
      <c r="A57" s="21"/>
      <c r="B57" s="22"/>
    </row>
    <row r="58" spans="1:2" s="20" customFormat="1" ht="11.5">
      <c r="A58" s="21"/>
      <c r="B58" s="22"/>
    </row>
    <row r="59" spans="1:2" s="20" customFormat="1" ht="11.5">
      <c r="A59" s="21"/>
      <c r="B59" s="22"/>
    </row>
    <row r="60" spans="1:2" s="20" customFormat="1" ht="11.5">
      <c r="A60" s="21"/>
      <c r="B60" s="22"/>
    </row>
    <row r="61" spans="1:2" s="20" customFormat="1" ht="11.5">
      <c r="A61" s="21"/>
      <c r="B61" s="22"/>
    </row>
    <row r="62" spans="1:2" s="20" customFormat="1" ht="11.5">
      <c r="A62" s="21"/>
      <c r="B62" s="22"/>
    </row>
    <row r="63" spans="1:2" s="20" customFormat="1" ht="11.5">
      <c r="A63" s="21"/>
      <c r="B63" s="22"/>
    </row>
    <row r="64" spans="1:2" s="20" customFormat="1" ht="11.5">
      <c r="A64" s="21"/>
      <c r="B64" s="22"/>
    </row>
    <row r="65" spans="1:2" s="20" customFormat="1" ht="11.5">
      <c r="A65" s="21"/>
      <c r="B65" s="22"/>
    </row>
    <row r="66" spans="1:2" s="20" customFormat="1" ht="11.5">
      <c r="A66" s="21"/>
      <c r="B66" s="22"/>
    </row>
    <row r="67" spans="1:2" s="20" customFormat="1" ht="11.5">
      <c r="A67" s="21"/>
      <c r="B67" s="22"/>
    </row>
    <row r="68" spans="1:2" s="20" customFormat="1" ht="11.5">
      <c r="A68" s="21"/>
      <c r="B68" s="22"/>
    </row>
    <row r="69" spans="1:2" s="20" customFormat="1" ht="11.5">
      <c r="A69" s="21"/>
      <c r="B69" s="22"/>
    </row>
    <row r="70" spans="1:2" s="20" customFormat="1" ht="11.5">
      <c r="A70" s="21"/>
      <c r="B70" s="22"/>
    </row>
    <row r="71" spans="1:2" s="20" customFormat="1" ht="11.5">
      <c r="A71" s="21"/>
      <c r="B71" s="22"/>
    </row>
    <row r="72" spans="1:2" s="20" customFormat="1" ht="11.5">
      <c r="A72" s="21"/>
      <c r="B72" s="22"/>
    </row>
    <row r="73" spans="1:2" s="20" customFormat="1" ht="11.5">
      <c r="A73" s="21"/>
      <c r="B73" s="22"/>
    </row>
    <row r="74" spans="1:2" s="20" customFormat="1" ht="11.5">
      <c r="A74" s="21"/>
      <c r="B74" s="22"/>
    </row>
    <row r="75" spans="1:2" s="20" customFormat="1" ht="11.5">
      <c r="A75" s="21"/>
      <c r="B75" s="22"/>
    </row>
    <row r="76" spans="1:2" s="20" customFormat="1" ht="11.5">
      <c r="A76" s="21"/>
      <c r="B76" s="22"/>
    </row>
    <row r="77" spans="1:2" s="20" customFormat="1" ht="11.5">
      <c r="A77" s="21"/>
      <c r="B77" s="22"/>
    </row>
    <row r="78" spans="1:2" s="20" customFormat="1" ht="11.5">
      <c r="A78" s="21"/>
      <c r="B78" s="22"/>
    </row>
    <row r="79" spans="1:2" s="20" customFormat="1" ht="11.5">
      <c r="A79" s="21"/>
      <c r="B79" s="22"/>
    </row>
    <row r="80" spans="1:2" s="20" customFormat="1" ht="11.5">
      <c r="A80" s="21"/>
      <c r="B80" s="22"/>
    </row>
    <row r="81" spans="1:2" s="20" customFormat="1" ht="11.5">
      <c r="A81" s="21"/>
      <c r="B81" s="22"/>
    </row>
    <row r="82" spans="1:2" s="20" customFormat="1" ht="11.5">
      <c r="A82" s="21"/>
      <c r="B82" s="22"/>
    </row>
    <row r="83" spans="1:2" s="20" customFormat="1" ht="11.5">
      <c r="A83" s="21"/>
      <c r="B83" s="22"/>
    </row>
    <row r="84" spans="1:2" s="20" customFormat="1" ht="11.5">
      <c r="A84" s="21"/>
      <c r="B84" s="22"/>
    </row>
    <row r="85" spans="1:2" s="20" customFormat="1" ht="11.5">
      <c r="A85" s="21"/>
      <c r="B85" s="22"/>
    </row>
    <row r="86" spans="1:2" s="20" customFormat="1" ht="11.5">
      <c r="A86" s="21"/>
      <c r="B86" s="22"/>
    </row>
    <row r="87" spans="1:2" s="20" customFormat="1" ht="11.5">
      <c r="A87" s="21"/>
      <c r="B87" s="22"/>
    </row>
    <row r="88" spans="1:2" s="20" customFormat="1" ht="11.5">
      <c r="A88" s="21"/>
      <c r="B88" s="22"/>
    </row>
    <row r="89" spans="1:2" s="20" customFormat="1" ht="11.5">
      <c r="A89" s="21"/>
      <c r="B89" s="22"/>
    </row>
    <row r="90" spans="1:2" s="20" customFormat="1" ht="11.5">
      <c r="A90" s="21"/>
      <c r="B90" s="22"/>
    </row>
    <row r="91" spans="1:2" s="20" customFormat="1" ht="11.5">
      <c r="A91" s="21"/>
      <c r="B91" s="22"/>
    </row>
    <row r="92" spans="1:2" s="20" customFormat="1" ht="11.5">
      <c r="A92" s="21"/>
      <c r="B92" s="22"/>
    </row>
    <row r="93" spans="1:2" s="20" customFormat="1" ht="11.5">
      <c r="A93" s="21"/>
      <c r="B93" s="22"/>
    </row>
    <row r="94" spans="1:2" s="20" customFormat="1" ht="11.5">
      <c r="A94" s="21"/>
      <c r="B94" s="22"/>
    </row>
    <row r="95" spans="1:2" s="20" customFormat="1" ht="11.5">
      <c r="A95" s="21"/>
      <c r="B95" s="22"/>
    </row>
    <row r="96" spans="1:2" s="20" customFormat="1" ht="11.5">
      <c r="A96" s="21"/>
      <c r="B96" s="22"/>
    </row>
    <row r="97" spans="1:2" s="20" customFormat="1" ht="11.5">
      <c r="A97" s="21"/>
      <c r="B97" s="22"/>
    </row>
    <row r="98" spans="1:2" s="20" customFormat="1" ht="11.5">
      <c r="A98" s="21"/>
      <c r="B98" s="22"/>
    </row>
    <row r="99" spans="1:2" s="20" customFormat="1" ht="11.5">
      <c r="A99" s="21"/>
      <c r="B99" s="22"/>
    </row>
    <row r="100" spans="1:2" s="20" customFormat="1" ht="11.5">
      <c r="A100" s="21"/>
      <c r="B100" s="22"/>
    </row>
    <row r="101" spans="1:2" s="20" customFormat="1" ht="11.5">
      <c r="A101" s="21"/>
      <c r="B101" s="22"/>
    </row>
    <row r="102" spans="1:2" s="20" customFormat="1" ht="11.5">
      <c r="A102" s="21"/>
      <c r="B102" s="22"/>
    </row>
    <row r="103" spans="1:2" s="20" customFormat="1" ht="11.5">
      <c r="A103" s="21"/>
      <c r="B103" s="22"/>
    </row>
    <row r="104" spans="1:2" s="20" customFormat="1" ht="11.5">
      <c r="A104" s="21"/>
      <c r="B104" s="22"/>
    </row>
    <row r="105" spans="1:2" s="20" customFormat="1" ht="11.5">
      <c r="A105" s="21"/>
      <c r="B105" s="22"/>
    </row>
    <row r="106" spans="1:2" s="20" customFormat="1" ht="11.5">
      <c r="A106" s="21"/>
      <c r="B106" s="22"/>
    </row>
    <row r="107" spans="1:2" s="20" customFormat="1" ht="11.5">
      <c r="A107" s="21"/>
      <c r="B107" s="22"/>
    </row>
    <row r="108" spans="1:2" s="20" customFormat="1" ht="11.5">
      <c r="A108" s="21"/>
      <c r="B108" s="22"/>
    </row>
    <row r="109" spans="1:2" s="20" customFormat="1" ht="11.5">
      <c r="A109" s="21"/>
      <c r="B109" s="22"/>
    </row>
    <row r="110" spans="1:2" s="20" customFormat="1" ht="11.5">
      <c r="A110" s="21"/>
      <c r="B110" s="22"/>
    </row>
    <row r="111" spans="1:2" s="20" customFormat="1" ht="11.5">
      <c r="A111" s="21"/>
      <c r="B111" s="22"/>
    </row>
    <row r="112" spans="1:2" s="20" customFormat="1" ht="11.5">
      <c r="A112" s="21"/>
      <c r="B112" s="22"/>
    </row>
    <row r="113" spans="1:2" s="20" customFormat="1" ht="11.5">
      <c r="A113" s="21"/>
      <c r="B113" s="22"/>
    </row>
    <row r="114" spans="1:2" s="20" customFormat="1" ht="11.5">
      <c r="A114" s="21"/>
      <c r="B114" s="22"/>
    </row>
    <row r="115" spans="1:2" s="20" customFormat="1" ht="11.5">
      <c r="A115" s="21"/>
      <c r="B115" s="22"/>
    </row>
    <row r="116" spans="1:2" s="20" customFormat="1" ht="11.5">
      <c r="A116" s="21"/>
      <c r="B116" s="22"/>
    </row>
    <row r="117" spans="1:2" s="20" customFormat="1" ht="11.5">
      <c r="A117" s="21"/>
      <c r="B117" s="22"/>
    </row>
    <row r="118" spans="1:2" s="20" customFormat="1" ht="11.5">
      <c r="A118" s="21"/>
      <c r="B118" s="22"/>
    </row>
    <row r="119" spans="1:2" s="20" customFormat="1" ht="11.5">
      <c r="A119" s="21"/>
      <c r="B119" s="22"/>
    </row>
    <row r="120" spans="1:2" s="20" customFormat="1" ht="11.5">
      <c r="A120" s="21"/>
      <c r="B120" s="22"/>
    </row>
    <row r="121" spans="1:2" s="20" customFormat="1" ht="11.5">
      <c r="A121" s="21"/>
      <c r="B121" s="22"/>
    </row>
    <row r="122" spans="1:2" s="20" customFormat="1" ht="11.5">
      <c r="A122" s="21"/>
      <c r="B122" s="22"/>
    </row>
    <row r="123" spans="1:2" s="20" customFormat="1" ht="11.5">
      <c r="A123" s="21"/>
      <c r="B123" s="22"/>
    </row>
    <row r="124" spans="1:2" s="20" customFormat="1" ht="11.5">
      <c r="A124" s="21"/>
      <c r="B124" s="22"/>
    </row>
    <row r="125" spans="1:2" s="20" customFormat="1" ht="11.5">
      <c r="A125" s="21"/>
      <c r="B125" s="22"/>
    </row>
    <row r="126" spans="1:2" s="20" customFormat="1" ht="11.5">
      <c r="A126" s="21"/>
      <c r="B126" s="22"/>
    </row>
    <row r="127" spans="1:2" s="20" customFormat="1" ht="11.5">
      <c r="A127" s="21"/>
      <c r="B127" s="22"/>
    </row>
    <row r="128" spans="1:2" s="20" customFormat="1" ht="11.5">
      <c r="A128" s="21"/>
      <c r="B128" s="22"/>
    </row>
    <row r="129" spans="1:2" s="20" customFormat="1" ht="11.5">
      <c r="A129" s="21"/>
      <c r="B129" s="22"/>
    </row>
    <row r="130" spans="1:2" s="20" customFormat="1" ht="11.5">
      <c r="A130" s="21"/>
      <c r="B130" s="22"/>
    </row>
    <row r="131" spans="1:2" s="20" customFormat="1" ht="11.5">
      <c r="A131" s="21"/>
      <c r="B131" s="22"/>
    </row>
    <row r="132" spans="1:2" s="20" customFormat="1" ht="11.5">
      <c r="A132" s="21"/>
      <c r="B132" s="22"/>
    </row>
    <row r="133" spans="1:2" s="20" customFormat="1" ht="11.5">
      <c r="A133" s="21"/>
      <c r="B133" s="22"/>
    </row>
    <row r="134" spans="1:2" s="20" customFormat="1" ht="11.5">
      <c r="A134" s="21"/>
      <c r="B134" s="22"/>
    </row>
    <row r="135" spans="1:2" s="20" customFormat="1" ht="11.5">
      <c r="A135" s="21"/>
      <c r="B135" s="22"/>
    </row>
    <row r="136" spans="1:2" s="20" customFormat="1" ht="11.5">
      <c r="A136" s="21"/>
      <c r="B136" s="22"/>
    </row>
    <row r="137" spans="1:2" s="20" customFormat="1" ht="11.5">
      <c r="A137" s="21"/>
      <c r="B137" s="22"/>
    </row>
    <row r="138" spans="1:2" s="20" customFormat="1" ht="11.5">
      <c r="A138" s="21"/>
      <c r="B138" s="22"/>
    </row>
    <row r="139" spans="1:2" s="20" customFormat="1" ht="11.5">
      <c r="A139" s="21"/>
      <c r="B139" s="22"/>
    </row>
    <row r="140" spans="1:2" s="20" customFormat="1" ht="11.5">
      <c r="A140" s="21"/>
      <c r="B140" s="22"/>
    </row>
    <row r="141" spans="1:2" s="20" customFormat="1" ht="11.5">
      <c r="A141" s="21"/>
      <c r="B141" s="22"/>
    </row>
    <row r="142" spans="1:2" s="20" customFormat="1" ht="11.5">
      <c r="A142" s="21"/>
      <c r="B142" s="22"/>
    </row>
    <row r="143" spans="1:2" s="20" customFormat="1" ht="11.5">
      <c r="A143" s="21"/>
      <c r="B143" s="22"/>
    </row>
    <row r="144" spans="1:2" s="20" customFormat="1" ht="11.5">
      <c r="A144" s="21"/>
      <c r="B144" s="22"/>
    </row>
    <row r="145" spans="1:2" s="20" customFormat="1" ht="11.5">
      <c r="A145" s="21"/>
      <c r="B145" s="22"/>
    </row>
    <row r="146" spans="1:2" s="20" customFormat="1" ht="11.5">
      <c r="A146" s="21"/>
      <c r="B146" s="22"/>
    </row>
    <row r="147" spans="1:2" s="20" customFormat="1" ht="11.5">
      <c r="A147" s="21"/>
      <c r="B147" s="22"/>
    </row>
    <row r="148" spans="1:2" s="20" customFormat="1" ht="11.5">
      <c r="A148" s="21"/>
      <c r="B148" s="22"/>
    </row>
    <row r="149" spans="1:2" s="20" customFormat="1" ht="11.5">
      <c r="A149" s="21"/>
      <c r="B149" s="22"/>
    </row>
    <row r="150" spans="1:2" s="20" customFormat="1" ht="11.5">
      <c r="A150" s="21"/>
      <c r="B150" s="22"/>
    </row>
    <row r="151" spans="1:2" s="20" customFormat="1" ht="11.5">
      <c r="A151" s="21"/>
      <c r="B151" s="22"/>
    </row>
    <row r="152" spans="1:2" s="20" customFormat="1" ht="11.5">
      <c r="A152" s="21"/>
      <c r="B152" s="22"/>
    </row>
    <row r="153" spans="1:2" s="20" customFormat="1" ht="11.5">
      <c r="A153" s="21"/>
      <c r="B153" s="22"/>
    </row>
    <row r="154" spans="1:2" s="20" customFormat="1" ht="11.5">
      <c r="A154" s="21"/>
      <c r="B154" s="22"/>
    </row>
    <row r="155" spans="1:2" s="20" customFormat="1" ht="11.5">
      <c r="A155" s="21"/>
      <c r="B155" s="22"/>
    </row>
    <row r="156" spans="1:2" s="20" customFormat="1" ht="11.5">
      <c r="A156" s="21"/>
      <c r="B156" s="22"/>
    </row>
    <row r="157" spans="1:2" s="20" customFormat="1" ht="11.5">
      <c r="A157" s="21"/>
      <c r="B157" s="22"/>
    </row>
    <row r="158" spans="1:2" s="20" customFormat="1" ht="11.5">
      <c r="A158" s="21"/>
      <c r="B158" s="22"/>
    </row>
    <row r="159" spans="1:2" s="20" customFormat="1" ht="11.5">
      <c r="A159" s="21"/>
      <c r="B159" s="22"/>
    </row>
    <row r="160" spans="1:2" s="20" customFormat="1" ht="11.5">
      <c r="A160" s="21"/>
      <c r="B160" s="22"/>
    </row>
    <row r="161" spans="1:2" s="20" customFormat="1" ht="11.5">
      <c r="A161" s="21"/>
      <c r="B161" s="22"/>
    </row>
    <row r="162" spans="1:2" s="20" customFormat="1" ht="11.5">
      <c r="A162" s="21"/>
      <c r="B162" s="22"/>
    </row>
    <row r="163" spans="1:2" s="20" customFormat="1" ht="11.5">
      <c r="A163" s="21"/>
      <c r="B163" s="22"/>
    </row>
    <row r="164" spans="1:2" s="20" customFormat="1" ht="11.5">
      <c r="A164" s="21"/>
      <c r="B164" s="22"/>
    </row>
    <row r="165" spans="1:2" s="20" customFormat="1" ht="11.5">
      <c r="A165" s="21"/>
      <c r="B165" s="22"/>
    </row>
    <row r="166" spans="1:2" s="20" customFormat="1" ht="11.5">
      <c r="A166" s="21"/>
      <c r="B166" s="22"/>
    </row>
    <row r="167" spans="1:2" s="20" customFormat="1" ht="11.5">
      <c r="A167" s="21"/>
      <c r="B167" s="22"/>
    </row>
    <row r="168" spans="1:2" s="20" customFormat="1" ht="11.5">
      <c r="A168" s="21"/>
      <c r="B168" s="22"/>
    </row>
    <row r="169" spans="1:2" s="20" customFormat="1" ht="11.5">
      <c r="A169" s="21"/>
      <c r="B169" s="22"/>
    </row>
    <row r="170" spans="1:2" s="20" customFormat="1" ht="11.5">
      <c r="A170" s="21"/>
      <c r="B170" s="22"/>
    </row>
    <row r="171" spans="1:2" s="20" customFormat="1" ht="11.5">
      <c r="A171" s="21"/>
      <c r="B171" s="22"/>
    </row>
    <row r="172" spans="1:2" s="20" customFormat="1" ht="11.5">
      <c r="A172" s="21"/>
      <c r="B172" s="22"/>
    </row>
    <row r="173" spans="1:2" s="20" customFormat="1" ht="11.5">
      <c r="A173" s="21"/>
      <c r="B173" s="22"/>
    </row>
    <row r="174" spans="1:2" s="20" customFormat="1" ht="11.5">
      <c r="A174" s="21"/>
      <c r="B174" s="22"/>
    </row>
    <row r="175" spans="1:2" s="20" customFormat="1" ht="11.5">
      <c r="A175" s="21"/>
      <c r="B175" s="22"/>
    </row>
    <row r="176" spans="1:2" s="20" customFormat="1" ht="11.5">
      <c r="A176" s="21"/>
      <c r="B176" s="22"/>
    </row>
    <row r="177" spans="1:2" s="20" customFormat="1" ht="11.5">
      <c r="A177" s="21"/>
      <c r="B177" s="22"/>
    </row>
    <row r="178" spans="1:2" s="20" customFormat="1" ht="11.5">
      <c r="A178" s="21"/>
      <c r="B178" s="22"/>
    </row>
    <row r="179" spans="1:2" s="20" customFormat="1" ht="11.5">
      <c r="A179" s="21"/>
      <c r="B179" s="22"/>
    </row>
    <row r="180" spans="1:2" s="20" customFormat="1" ht="11.5">
      <c r="A180" s="21"/>
      <c r="B180" s="22"/>
    </row>
    <row r="181" spans="1:2" s="20" customFormat="1" ht="11.5">
      <c r="A181" s="21"/>
      <c r="B181" s="22"/>
    </row>
    <row r="182" spans="1:2" s="20" customFormat="1" ht="11.5">
      <c r="A182" s="21"/>
      <c r="B182" s="22"/>
    </row>
    <row r="183" spans="1:2" s="20" customFormat="1" ht="11.5">
      <c r="A183" s="21"/>
      <c r="B183" s="22"/>
    </row>
    <row r="184" spans="1:2" s="20" customFormat="1" ht="11.5">
      <c r="A184" s="21"/>
      <c r="B184" s="22"/>
    </row>
    <row r="185" spans="1:2" s="20" customFormat="1" ht="11.5">
      <c r="A185" s="21"/>
      <c r="B185" s="22"/>
    </row>
    <row r="186" spans="1:2" s="20" customFormat="1" ht="11.5">
      <c r="A186" s="21"/>
      <c r="B186" s="22"/>
    </row>
    <row r="187" spans="1:2" s="20" customFormat="1" ht="11.5">
      <c r="A187" s="21"/>
      <c r="B187" s="22"/>
    </row>
    <row r="188" spans="1:2" s="20" customFormat="1" ht="11.5">
      <c r="A188" s="21"/>
      <c r="B188" s="22"/>
    </row>
    <row r="189" spans="1:2" s="20" customFormat="1" ht="11.5">
      <c r="A189" s="21"/>
      <c r="B189" s="22"/>
    </row>
    <row r="190" spans="1:2" s="20" customFormat="1" ht="11.5">
      <c r="A190" s="21"/>
      <c r="B190" s="22"/>
    </row>
    <row r="191" spans="1:2" s="20" customFormat="1" ht="11.5">
      <c r="A191" s="21"/>
      <c r="B191" s="22"/>
    </row>
    <row r="192" spans="1:2" s="20" customFormat="1" ht="11.5">
      <c r="A192" s="21"/>
      <c r="B192" s="22"/>
    </row>
    <row r="193" spans="1:2" s="20" customFormat="1" ht="11.5">
      <c r="A193" s="21"/>
      <c r="B193" s="22"/>
    </row>
    <row r="194" spans="1:2" s="20" customFormat="1" ht="11.5">
      <c r="A194" s="21"/>
      <c r="B194" s="22"/>
    </row>
    <row r="195" spans="1:2" s="20" customFormat="1" ht="11.5">
      <c r="A195" s="21"/>
      <c r="B195" s="22"/>
    </row>
    <row r="196" spans="1:2" s="20" customFormat="1" ht="11.5">
      <c r="A196" s="21"/>
      <c r="B196" s="22"/>
    </row>
    <row r="197" spans="1:2" s="20" customFormat="1" ht="11.5">
      <c r="A197" s="21"/>
      <c r="B197" s="22"/>
    </row>
    <row r="198" spans="1:2" s="20" customFormat="1" ht="11.5">
      <c r="A198" s="21"/>
      <c r="B198" s="22"/>
    </row>
    <row r="199" spans="1:2" s="20" customFormat="1" ht="11.5">
      <c r="A199" s="21"/>
      <c r="B199" s="22"/>
    </row>
    <row r="200" spans="1:2" s="20" customFormat="1" ht="11.5">
      <c r="A200" s="21"/>
      <c r="B200" s="22"/>
    </row>
    <row r="201" spans="1:2" s="20" customFormat="1" ht="11.5">
      <c r="A201" s="21"/>
      <c r="B201" s="22"/>
    </row>
    <row r="202" spans="1:2" s="20" customFormat="1" ht="11.5">
      <c r="A202" s="21"/>
      <c r="B202" s="22"/>
    </row>
    <row r="203" spans="1:2" s="20" customFormat="1" ht="11.5">
      <c r="A203" s="21"/>
      <c r="B203" s="22"/>
    </row>
    <row r="204" spans="1:2" s="20" customFormat="1" ht="11.5">
      <c r="A204" s="21"/>
      <c r="B204" s="22"/>
    </row>
    <row r="205" spans="1:2" s="20" customFormat="1" ht="11.5">
      <c r="A205" s="21"/>
      <c r="B205" s="22"/>
    </row>
    <row r="206" spans="1:2" s="20" customFormat="1" ht="11.5">
      <c r="A206" s="21"/>
      <c r="B206" s="22"/>
    </row>
    <row r="207" spans="1:2" s="20" customFormat="1" ht="11.5">
      <c r="A207" s="21"/>
      <c r="B207" s="22"/>
    </row>
    <row r="208" spans="1:2" s="20" customFormat="1" ht="11.5">
      <c r="A208" s="21"/>
      <c r="B208" s="22"/>
    </row>
    <row r="209" spans="1:2" s="20" customFormat="1" ht="11.5">
      <c r="A209" s="21"/>
      <c r="B209" s="22"/>
    </row>
    <row r="210" spans="1:2" s="20" customFormat="1" ht="11.5">
      <c r="A210" s="21"/>
      <c r="B210" s="22"/>
    </row>
    <row r="211" spans="1:2" s="20" customFormat="1" ht="11.5">
      <c r="A211" s="21"/>
      <c r="B211" s="22"/>
    </row>
    <row r="212" spans="1:2" s="20" customFormat="1" ht="11.5">
      <c r="A212" s="21"/>
      <c r="B212" s="22"/>
    </row>
    <row r="213" spans="1:2" s="20" customFormat="1" ht="11.5">
      <c r="A213" s="21"/>
      <c r="B213" s="22"/>
    </row>
    <row r="214" spans="1:2" s="20" customFormat="1" ht="11.5">
      <c r="A214" s="21"/>
      <c r="B214" s="22"/>
    </row>
    <row r="215" spans="1:2" s="20" customFormat="1" ht="11.5">
      <c r="A215" s="21"/>
      <c r="B215" s="22"/>
    </row>
    <row r="216" spans="1:2" s="20" customFormat="1" ht="11.5">
      <c r="A216" s="21"/>
      <c r="B216" s="22"/>
    </row>
    <row r="217" spans="1:2" s="20" customFormat="1" ht="11.5">
      <c r="A217" s="21"/>
      <c r="B217" s="22"/>
    </row>
    <row r="218" spans="1:2" s="20" customFormat="1" ht="11.5">
      <c r="A218" s="21"/>
      <c r="B218" s="22"/>
    </row>
    <row r="219" spans="1:2" s="20" customFormat="1" ht="11.5">
      <c r="A219" s="21"/>
      <c r="B219" s="22"/>
    </row>
    <row r="220" spans="1:2" s="20" customFormat="1" ht="11.5">
      <c r="A220" s="21"/>
      <c r="B220" s="22"/>
    </row>
    <row r="221" spans="1:2" s="20" customFormat="1" ht="11.5">
      <c r="A221" s="21"/>
      <c r="B221" s="22"/>
    </row>
    <row r="222" spans="1:2" s="20" customFormat="1" ht="11.5">
      <c r="A222" s="21"/>
      <c r="B222" s="22"/>
    </row>
    <row r="223" spans="1:2" s="20" customFormat="1" ht="11.5">
      <c r="A223" s="21"/>
      <c r="B223" s="22"/>
    </row>
    <row r="224" spans="1:2" s="20" customFormat="1" ht="11.5">
      <c r="A224" s="21"/>
      <c r="B224" s="22"/>
    </row>
    <row r="225" spans="1:2" s="20" customFormat="1" ht="11.5">
      <c r="A225" s="21"/>
      <c r="B225" s="22"/>
    </row>
    <row r="226" spans="1:2" s="20" customFormat="1" ht="11.5">
      <c r="A226" s="21"/>
      <c r="B226" s="22"/>
    </row>
    <row r="227" spans="1:2" s="20" customFormat="1" ht="11.5">
      <c r="A227" s="21"/>
      <c r="B227" s="22"/>
    </row>
    <row r="228" spans="1:2" s="20" customFormat="1" ht="11.5">
      <c r="A228" s="21"/>
      <c r="B228" s="22"/>
    </row>
    <row r="229" spans="1:2" s="20" customFormat="1" ht="11.5">
      <c r="A229" s="21"/>
      <c r="B229" s="22"/>
    </row>
    <row r="230" spans="1:2" s="20" customFormat="1" ht="11.5">
      <c r="A230" s="21"/>
      <c r="B230" s="22"/>
    </row>
    <row r="231" spans="1:2" s="20" customFormat="1" ht="11.5">
      <c r="A231" s="21"/>
      <c r="B231" s="22"/>
    </row>
    <row r="232" spans="1:2" s="20" customFormat="1" ht="11.5">
      <c r="A232" s="21"/>
      <c r="B232" s="22"/>
    </row>
    <row r="233" spans="1:2" s="20" customFormat="1" ht="11.5">
      <c r="A233" s="21"/>
      <c r="B233" s="22"/>
    </row>
    <row r="234" spans="1:2" s="20" customFormat="1" ht="11.5">
      <c r="A234" s="21"/>
      <c r="B234" s="22"/>
    </row>
    <row r="235" spans="1:2" s="20" customFormat="1" ht="11.5">
      <c r="A235" s="21"/>
      <c r="B235" s="22"/>
    </row>
    <row r="236" spans="1:2" s="20" customFormat="1" ht="11.5">
      <c r="A236" s="21"/>
      <c r="B236" s="22"/>
    </row>
    <row r="237" spans="1:2" s="20" customFormat="1" ht="11.5">
      <c r="A237" s="21"/>
      <c r="B237" s="22"/>
    </row>
    <row r="238" spans="1:2" s="20" customFormat="1" ht="11.5">
      <c r="A238" s="21"/>
      <c r="B238" s="22"/>
    </row>
    <row r="239" spans="1:2" s="20" customFormat="1" ht="11.5">
      <c r="A239" s="21"/>
      <c r="B239" s="22"/>
    </row>
    <row r="240" spans="1:2" s="20" customFormat="1" ht="11.5">
      <c r="A240" s="21"/>
      <c r="B240" s="22"/>
    </row>
    <row r="241" spans="1:2" s="20" customFormat="1" ht="11.5">
      <c r="A241" s="21"/>
      <c r="B241" s="22"/>
    </row>
    <row r="242" spans="1:2" s="20" customFormat="1" ht="11.5">
      <c r="A242" s="21"/>
      <c r="B242" s="22"/>
    </row>
    <row r="243" spans="1:2" s="20" customFormat="1" ht="11.5">
      <c r="A243" s="21"/>
      <c r="B243" s="22"/>
    </row>
    <row r="244" spans="1:2" s="20" customFormat="1" ht="11.5">
      <c r="A244" s="21"/>
      <c r="B244" s="22"/>
    </row>
    <row r="245" spans="1:2" s="20" customFormat="1" ht="11.5">
      <c r="A245" s="21"/>
      <c r="B245" s="22"/>
    </row>
    <row r="246" spans="1:2" s="20" customFormat="1" ht="11.5">
      <c r="A246" s="21"/>
      <c r="B246" s="22"/>
    </row>
    <row r="247" spans="1:2" s="20" customFormat="1" ht="11.5">
      <c r="A247" s="21"/>
      <c r="B247" s="22"/>
    </row>
    <row r="248" spans="1:2" s="20" customFormat="1" ht="11.5">
      <c r="A248" s="21"/>
      <c r="B248" s="22"/>
    </row>
    <row r="249" spans="1:2" s="20" customFormat="1" ht="11.5">
      <c r="A249" s="21"/>
      <c r="B249" s="22"/>
    </row>
    <row r="250" spans="1:2" s="20" customFormat="1" ht="11.5">
      <c r="A250" s="21"/>
      <c r="B250" s="22"/>
    </row>
    <row r="251" spans="1:2" s="20" customFormat="1" ht="11.5">
      <c r="A251" s="21"/>
      <c r="B251" s="22"/>
    </row>
    <row r="252" spans="1:2" s="20" customFormat="1" ht="11.5">
      <c r="A252" s="21"/>
      <c r="B252" s="22"/>
    </row>
    <row r="253" spans="1:2" s="20" customFormat="1" ht="11.5">
      <c r="A253" s="21"/>
      <c r="B253" s="22"/>
    </row>
    <row r="254" spans="1:2" s="20" customFormat="1" ht="11.5">
      <c r="A254" s="21"/>
      <c r="B254" s="22"/>
    </row>
    <row r="255" spans="1:2" s="20" customFormat="1" ht="11.5">
      <c r="A255" s="21"/>
      <c r="B255" s="22"/>
    </row>
    <row r="256" spans="1:2" s="20" customFormat="1" ht="11.5">
      <c r="A256" s="21"/>
      <c r="B256" s="22"/>
    </row>
    <row r="257" spans="1:2" s="20" customFormat="1" ht="11.5">
      <c r="A257" s="21"/>
      <c r="B257" s="22"/>
    </row>
    <row r="258" spans="1:2" s="20" customFormat="1" ht="11.5">
      <c r="A258" s="21"/>
      <c r="B258" s="22"/>
    </row>
    <row r="259" spans="1:2" s="20" customFormat="1" ht="11.5">
      <c r="A259" s="21"/>
      <c r="B259" s="22"/>
    </row>
    <row r="260" spans="1:2" s="20" customFormat="1" ht="11.5">
      <c r="A260" s="21"/>
      <c r="B260" s="22"/>
    </row>
    <row r="261" spans="1:2" s="20" customFormat="1" ht="11.5">
      <c r="A261" s="21"/>
      <c r="B261" s="22"/>
    </row>
    <row r="262" spans="1:2" s="20" customFormat="1" ht="11.5">
      <c r="A262" s="21"/>
      <c r="B262" s="22"/>
    </row>
    <row r="263" spans="1:2" s="20" customFormat="1" ht="11.5">
      <c r="A263" s="21"/>
      <c r="B263" s="22"/>
    </row>
    <row r="264" spans="1:2" s="20" customFormat="1" ht="11.5">
      <c r="A264" s="21"/>
      <c r="B264" s="22"/>
    </row>
    <row r="265" spans="1:2" s="20" customFormat="1" ht="11.5">
      <c r="A265" s="21"/>
      <c r="B265" s="22"/>
    </row>
    <row r="266" spans="1:2" s="20" customFormat="1" ht="11.5">
      <c r="A266" s="21"/>
      <c r="B266" s="22"/>
    </row>
    <row r="267" spans="1:2" s="20" customFormat="1" ht="11.5">
      <c r="A267" s="21"/>
      <c r="B267" s="22"/>
    </row>
    <row r="268" spans="1:2" s="20" customFormat="1" ht="11.5">
      <c r="A268" s="21"/>
      <c r="B268" s="22"/>
    </row>
    <row r="269" spans="1:2" s="20" customFormat="1" ht="11.5">
      <c r="A269" s="21"/>
      <c r="B269" s="22"/>
    </row>
    <row r="270" spans="1:2" s="20" customFormat="1" ht="11.5">
      <c r="A270" s="21"/>
      <c r="B270" s="22"/>
    </row>
    <row r="271" spans="1:2" s="20" customFormat="1" ht="11.5">
      <c r="A271" s="21"/>
      <c r="B271" s="22"/>
    </row>
    <row r="272" spans="1:2" s="20" customFormat="1" ht="11.5">
      <c r="A272" s="21"/>
      <c r="B272" s="22"/>
    </row>
    <row r="273" spans="1:2" s="20" customFormat="1" ht="11.5">
      <c r="A273" s="21"/>
      <c r="B273" s="22"/>
    </row>
    <row r="274" spans="1:2" s="20" customFormat="1" ht="11.5">
      <c r="A274" s="21"/>
      <c r="B274" s="22"/>
    </row>
    <row r="275" spans="1:2" s="20" customFormat="1" ht="11.5">
      <c r="A275" s="21"/>
      <c r="B275" s="22"/>
    </row>
    <row r="276" spans="1:2" s="20" customFormat="1" ht="11.5">
      <c r="A276" s="21"/>
      <c r="B276" s="22"/>
    </row>
    <row r="277" spans="1:2" s="20" customFormat="1" ht="11.5">
      <c r="A277" s="21"/>
      <c r="B277" s="22"/>
    </row>
    <row r="278" spans="1:2" s="20" customFormat="1" ht="11.5">
      <c r="A278" s="21"/>
      <c r="B278" s="22"/>
    </row>
    <row r="279" spans="1:2" s="20" customFormat="1" ht="11.5">
      <c r="A279" s="21"/>
      <c r="B279" s="22"/>
    </row>
    <row r="280" spans="1:2" s="20" customFormat="1" ht="11.5">
      <c r="A280" s="21"/>
      <c r="B280" s="22"/>
    </row>
    <row r="281" spans="1:2" s="20" customFormat="1" ht="11.5">
      <c r="A281" s="21"/>
      <c r="B281" s="22"/>
    </row>
    <row r="282" spans="1:2" s="20" customFormat="1" ht="11.5">
      <c r="A282" s="21"/>
      <c r="B282" s="22"/>
    </row>
    <row r="283" spans="1:2" s="20" customFormat="1" ht="11.5">
      <c r="A283" s="21"/>
      <c r="B283" s="22"/>
    </row>
    <row r="284" spans="1:2" s="20" customFormat="1" ht="11.5">
      <c r="A284" s="21"/>
      <c r="B284" s="22"/>
    </row>
    <row r="285" spans="1:2" s="20" customFormat="1" ht="11.5">
      <c r="A285" s="21"/>
      <c r="B285" s="22"/>
    </row>
    <row r="286" spans="1:2" s="20" customFormat="1" ht="11.5">
      <c r="A286" s="21"/>
      <c r="B286" s="22"/>
    </row>
    <row r="287" spans="1:2" s="20" customFormat="1" ht="11.5">
      <c r="A287" s="21"/>
      <c r="B287" s="22"/>
    </row>
    <row r="288" spans="1:2" s="20" customFormat="1" ht="11.5">
      <c r="A288" s="21"/>
      <c r="B288" s="22"/>
    </row>
    <row r="289" spans="1:2" s="20" customFormat="1" ht="11.5">
      <c r="A289" s="21"/>
      <c r="B289" s="22"/>
    </row>
    <row r="290" spans="1:2" s="20" customFormat="1" ht="11.5">
      <c r="A290" s="21"/>
      <c r="B290" s="22"/>
    </row>
    <row r="291" spans="1:2" s="20" customFormat="1" ht="11.5">
      <c r="A291" s="21"/>
      <c r="B291" s="22"/>
    </row>
    <row r="292" spans="1:2" s="20" customFormat="1" ht="11.5">
      <c r="A292" s="21"/>
      <c r="B292" s="22"/>
    </row>
    <row r="293" spans="1:2" s="20" customFormat="1" ht="11.5">
      <c r="A293" s="21"/>
      <c r="B293" s="22"/>
    </row>
    <row r="294" spans="1:2" s="20" customFormat="1" ht="11.5">
      <c r="A294" s="21"/>
      <c r="B294" s="22"/>
    </row>
    <row r="295" spans="1:2" s="20" customFormat="1" ht="11.5">
      <c r="A295" s="21"/>
      <c r="B295" s="22"/>
    </row>
    <row r="296" spans="1:2" s="20" customFormat="1" ht="11.5">
      <c r="A296" s="21"/>
      <c r="B296" s="22"/>
    </row>
    <row r="297" spans="1:2" s="20" customFormat="1" ht="11.5">
      <c r="A297" s="21"/>
      <c r="B297" s="22"/>
    </row>
    <row r="298" spans="1:2" s="20" customFormat="1" ht="11.5">
      <c r="A298" s="21"/>
      <c r="B298" s="22"/>
    </row>
    <row r="299" spans="1:2" s="20" customFormat="1" ht="11.5">
      <c r="A299" s="21"/>
      <c r="B299" s="22"/>
    </row>
    <row r="300" spans="1:2" s="20" customFormat="1" ht="11.5">
      <c r="A300" s="21"/>
      <c r="B300" s="22"/>
    </row>
    <row r="301" spans="1:2" s="20" customFormat="1" ht="11.5">
      <c r="A301" s="21"/>
      <c r="B301" s="22"/>
    </row>
    <row r="302" spans="1:2" s="20" customFormat="1" ht="11.5">
      <c r="A302" s="21"/>
      <c r="B302" s="22"/>
    </row>
    <row r="303" spans="1:2" s="20" customFormat="1" ht="11.5">
      <c r="A303" s="21"/>
      <c r="B303" s="22"/>
    </row>
    <row r="304" spans="1:2" s="20" customFormat="1" ht="11.5">
      <c r="A304" s="21"/>
      <c r="B304" s="22"/>
    </row>
    <row r="305" spans="1:2" s="20" customFormat="1">
      <c r="A305" s="23"/>
      <c r="B305" s="22"/>
    </row>
    <row r="306" spans="1:2" s="20" customFormat="1">
      <c r="A306" s="23"/>
      <c r="B306" s="24"/>
    </row>
    <row r="307" spans="1:2" s="20" customFormat="1">
      <c r="A307" s="23"/>
      <c r="B307" s="24"/>
    </row>
    <row r="308" spans="1:2" s="20" customFormat="1">
      <c r="A308" s="23"/>
      <c r="B308" s="24"/>
    </row>
    <row r="309" spans="1:2" s="20" customFormat="1">
      <c r="A309" s="23"/>
      <c r="B309" s="24"/>
    </row>
    <row r="310" spans="1:2" s="20" customFormat="1">
      <c r="A310" s="23"/>
      <c r="B310" s="24"/>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01"/>
  <sheetViews>
    <sheetView zoomScaleNormal="100" workbookViewId="0"/>
  </sheetViews>
  <sheetFormatPr defaultColWidth="9.296875" defaultRowHeight="19"/>
  <cols>
    <col min="1" max="1" width="30.69921875" style="23" bestFit="1" customWidth="1"/>
    <col min="2" max="2" width="134.296875" style="24" bestFit="1" customWidth="1"/>
    <col min="3" max="3" width="5.296875" style="18" customWidth="1"/>
    <col min="4" max="4" width="6.19921875" style="18" customWidth="1"/>
    <col min="5" max="5" width="5.296875" style="18" customWidth="1"/>
    <col min="6" max="6" width="8.19921875" style="18" customWidth="1"/>
    <col min="7" max="7" width="9.296875" style="18"/>
    <col min="8" max="8" width="18.19921875" style="18" customWidth="1"/>
    <col min="9" max="9" width="8.796875" style="18" customWidth="1"/>
    <col min="10" max="16384" width="9.296875" style="18"/>
  </cols>
  <sheetData>
    <row r="1" spans="1:2">
      <c r="A1" s="59" t="s">
        <v>22</v>
      </c>
    </row>
    <row r="2" spans="1:2">
      <c r="A2" s="26" t="s">
        <v>11</v>
      </c>
      <c r="B2" s="26" t="s">
        <v>12</v>
      </c>
    </row>
    <row r="3" spans="1:2">
      <c r="A3" s="64" t="s">
        <v>822</v>
      </c>
      <c r="B3" s="27" t="s">
        <v>907</v>
      </c>
    </row>
    <row r="4" spans="1:2" s="19" customFormat="1" ht="14.5">
      <c r="A4" s="27" t="s">
        <v>303</v>
      </c>
      <c r="B4" s="27" t="s">
        <v>908</v>
      </c>
    </row>
    <row r="5" spans="1:2" s="19" customFormat="1" ht="14.5">
      <c r="A5" s="27" t="s">
        <v>823</v>
      </c>
      <c r="B5" s="27" t="s">
        <v>909</v>
      </c>
    </row>
    <row r="6" spans="1:2" s="20" customFormat="1" ht="14.5">
      <c r="A6" s="27" t="s">
        <v>819</v>
      </c>
      <c r="B6" s="27" t="s">
        <v>910</v>
      </c>
    </row>
    <row r="7" spans="1:2" s="20" customFormat="1" ht="14.5">
      <c r="A7" s="27" t="s">
        <v>37</v>
      </c>
      <c r="B7" s="27" t="s">
        <v>911</v>
      </c>
    </row>
    <row r="8" spans="1:2" s="20" customFormat="1" ht="14.5">
      <c r="A8" s="27" t="s">
        <v>43</v>
      </c>
      <c r="B8" s="27" t="s">
        <v>912</v>
      </c>
    </row>
    <row r="9" spans="1:2" s="20" customFormat="1" ht="14.5">
      <c r="A9" s="27" t="s">
        <v>824</v>
      </c>
      <c r="B9" s="27" t="s">
        <v>913</v>
      </c>
    </row>
    <row r="10" spans="1:2" s="20" customFormat="1" ht="14.5">
      <c r="A10" s="27" t="s">
        <v>38</v>
      </c>
      <c r="B10" s="27" t="s">
        <v>914</v>
      </c>
    </row>
    <row r="11" spans="1:2" s="20" customFormat="1" ht="14.5">
      <c r="A11" s="27" t="s">
        <v>825</v>
      </c>
      <c r="B11" s="27" t="s">
        <v>915</v>
      </c>
    </row>
    <row r="12" spans="1:2" s="20" customFormat="1" ht="14.5">
      <c r="A12" s="27" t="s">
        <v>826</v>
      </c>
      <c r="B12" s="27" t="s">
        <v>916</v>
      </c>
    </row>
    <row r="13" spans="1:2" s="20" customFormat="1" ht="14.5">
      <c r="A13" s="27" t="s">
        <v>797</v>
      </c>
      <c r="B13" s="27" t="s">
        <v>917</v>
      </c>
    </row>
    <row r="14" spans="1:2" s="20" customFormat="1" ht="14.5">
      <c r="A14" s="27" t="s">
        <v>119</v>
      </c>
      <c r="B14" s="27" t="s">
        <v>918</v>
      </c>
    </row>
    <row r="15" spans="1:2" s="20" customFormat="1" ht="14.5">
      <c r="A15" s="27" t="s">
        <v>125</v>
      </c>
      <c r="B15" s="27" t="s">
        <v>919</v>
      </c>
    </row>
    <row r="16" spans="1:2" s="20" customFormat="1" ht="14.5">
      <c r="A16" s="27" t="s">
        <v>210</v>
      </c>
      <c r="B16" s="27" t="s">
        <v>920</v>
      </c>
    </row>
    <row r="17" spans="1:2" s="20" customFormat="1" ht="14.5">
      <c r="A17" s="27" t="s">
        <v>53</v>
      </c>
      <c r="B17" s="27" t="s">
        <v>921</v>
      </c>
    </row>
    <row r="18" spans="1:2" s="20" customFormat="1" ht="14.5">
      <c r="A18" s="27" t="s">
        <v>255</v>
      </c>
      <c r="B18" s="27" t="s">
        <v>922</v>
      </c>
    </row>
    <row r="19" spans="1:2" s="20" customFormat="1" ht="14.5">
      <c r="A19" s="27" t="s">
        <v>46</v>
      </c>
      <c r="B19" s="27" t="s">
        <v>923</v>
      </c>
    </row>
    <row r="20" spans="1:2" s="20" customFormat="1" ht="14.5">
      <c r="A20" s="27" t="s">
        <v>50</v>
      </c>
      <c r="B20" s="27" t="s">
        <v>924</v>
      </c>
    </row>
    <row r="21" spans="1:2" s="20" customFormat="1" ht="14.5">
      <c r="A21" s="27" t="s">
        <v>827</v>
      </c>
      <c r="B21" s="27" t="s">
        <v>925</v>
      </c>
    </row>
    <row r="22" spans="1:2" s="20" customFormat="1" ht="14.5">
      <c r="A22" s="27" t="s">
        <v>51</v>
      </c>
      <c r="B22" s="27" t="s">
        <v>926</v>
      </c>
    </row>
    <row r="23" spans="1:2" s="20" customFormat="1" ht="14.5">
      <c r="A23" s="27" t="s">
        <v>48</v>
      </c>
      <c r="B23" s="27" t="s">
        <v>927</v>
      </c>
    </row>
    <row r="24" spans="1:2" s="20" customFormat="1" ht="14.5">
      <c r="A24" s="54" t="s">
        <v>828</v>
      </c>
      <c r="B24" s="54" t="s">
        <v>928</v>
      </c>
    </row>
    <row r="25" spans="1:2" s="20" customFormat="1" ht="14.5">
      <c r="A25" s="54" t="s">
        <v>829</v>
      </c>
      <c r="B25" s="54" t="s">
        <v>929</v>
      </c>
    </row>
    <row r="26" spans="1:2" s="20" customFormat="1" ht="14.5">
      <c r="A26" s="54" t="s">
        <v>212</v>
      </c>
      <c r="B26" s="77" t="s">
        <v>1034</v>
      </c>
    </row>
    <row r="27" spans="1:2" s="20" customFormat="1" ht="14.5">
      <c r="A27" s="54" t="s">
        <v>213</v>
      </c>
      <c r="B27" s="54" t="s">
        <v>930</v>
      </c>
    </row>
    <row r="28" spans="1:2" s="20" customFormat="1" ht="14.5">
      <c r="A28" s="54" t="s">
        <v>214</v>
      </c>
      <c r="B28" s="54" t="s">
        <v>931</v>
      </c>
    </row>
    <row r="29" spans="1:2" s="20" customFormat="1" ht="14.5">
      <c r="A29" s="54" t="s">
        <v>215</v>
      </c>
      <c r="B29" s="54" t="s">
        <v>932</v>
      </c>
    </row>
    <row r="30" spans="1:2" s="20" customFormat="1" ht="14.5">
      <c r="A30" s="54" t="s">
        <v>830</v>
      </c>
      <c r="B30" s="54" t="s">
        <v>933</v>
      </c>
    </row>
    <row r="31" spans="1:2" s="20" customFormat="1" ht="14.5">
      <c r="A31" s="54" t="s">
        <v>217</v>
      </c>
      <c r="B31" s="54" t="s">
        <v>934</v>
      </c>
    </row>
    <row r="32" spans="1:2" s="20" customFormat="1" ht="14.5">
      <c r="A32" s="54" t="s">
        <v>218</v>
      </c>
      <c r="B32" s="54" t="s">
        <v>935</v>
      </c>
    </row>
    <row r="33" spans="1:2" s="20" customFormat="1" ht="14.5">
      <c r="A33" s="54" t="s">
        <v>283</v>
      </c>
      <c r="B33" s="54" t="s">
        <v>936</v>
      </c>
    </row>
    <row r="34" spans="1:2" s="20" customFormat="1" ht="14.5">
      <c r="A34" s="54" t="s">
        <v>220</v>
      </c>
      <c r="B34" s="54" t="s">
        <v>937</v>
      </c>
    </row>
    <row r="35" spans="1:2" s="20" customFormat="1" ht="14.5">
      <c r="A35" s="54" t="s">
        <v>221</v>
      </c>
      <c r="B35" s="54" t="s">
        <v>938</v>
      </c>
    </row>
    <row r="36" spans="1:2" s="20" customFormat="1" ht="14.5">
      <c r="A36" s="54" t="s">
        <v>222</v>
      </c>
      <c r="B36" s="54" t="s">
        <v>939</v>
      </c>
    </row>
    <row r="37" spans="1:2" s="20" customFormat="1" ht="14.5">
      <c r="A37" s="54" t="s">
        <v>223</v>
      </c>
      <c r="B37" s="54" t="s">
        <v>940</v>
      </c>
    </row>
    <row r="38" spans="1:2" s="20" customFormat="1" ht="14.5">
      <c r="A38" s="54" t="s">
        <v>224</v>
      </c>
      <c r="B38" s="54" t="s">
        <v>941</v>
      </c>
    </row>
    <row r="39" spans="1:2" s="20" customFormat="1" ht="14.5">
      <c r="A39" s="54" t="s">
        <v>225</v>
      </c>
      <c r="B39" s="54" t="s">
        <v>942</v>
      </c>
    </row>
    <row r="40" spans="1:2" s="20" customFormat="1" ht="14.5">
      <c r="A40" s="54" t="s">
        <v>226</v>
      </c>
      <c r="B40" s="54" t="s">
        <v>943</v>
      </c>
    </row>
    <row r="41" spans="1:2" s="20" customFormat="1" ht="14.5">
      <c r="A41" s="54" t="s">
        <v>825</v>
      </c>
      <c r="B41" s="54" t="s">
        <v>915</v>
      </c>
    </row>
    <row r="42" spans="1:2" s="20" customFormat="1" ht="14.5">
      <c r="A42" s="54" t="s">
        <v>227</v>
      </c>
      <c r="B42" s="54" t="s">
        <v>944</v>
      </c>
    </row>
    <row r="43" spans="1:2" s="20" customFormat="1" ht="14.5">
      <c r="A43" s="54" t="s">
        <v>228</v>
      </c>
      <c r="B43" s="54" t="s">
        <v>945</v>
      </c>
    </row>
    <row r="44" spans="1:2" s="20" customFormat="1" ht="14.5">
      <c r="A44" s="54" t="s">
        <v>229</v>
      </c>
      <c r="B44" s="54" t="s">
        <v>946</v>
      </c>
    </row>
    <row r="45" spans="1:2" s="20" customFormat="1" ht="14.5">
      <c r="A45" s="54" t="s">
        <v>230</v>
      </c>
      <c r="B45" s="54" t="s">
        <v>947</v>
      </c>
    </row>
    <row r="46" spans="1:2" s="20" customFormat="1" ht="14.5">
      <c r="A46" s="54" t="s">
        <v>231</v>
      </c>
      <c r="B46" s="54" t="s">
        <v>948</v>
      </c>
    </row>
    <row r="47" spans="1:2" s="20" customFormat="1" ht="14.5">
      <c r="A47" s="54" t="s">
        <v>232</v>
      </c>
      <c r="B47" s="54" t="s">
        <v>949</v>
      </c>
    </row>
    <row r="48" spans="1:2" s="20" customFormat="1" ht="14.5">
      <c r="A48" s="54" t="s">
        <v>831</v>
      </c>
      <c r="B48" s="54" t="s">
        <v>950</v>
      </c>
    </row>
    <row r="49" spans="1:2" s="20" customFormat="1" ht="14.5">
      <c r="A49" s="54" t="s">
        <v>109</v>
      </c>
      <c r="B49" s="54" t="s">
        <v>951</v>
      </c>
    </row>
    <row r="50" spans="1:2" s="20" customFormat="1" ht="14.5">
      <c r="A50" s="54" t="s">
        <v>832</v>
      </c>
      <c r="B50" s="54" t="s">
        <v>952</v>
      </c>
    </row>
    <row r="51" spans="1:2" s="20" customFormat="1" ht="14.5">
      <c r="A51" s="54" t="s">
        <v>833</v>
      </c>
      <c r="B51" s="54" t="s">
        <v>953</v>
      </c>
    </row>
    <row r="52" spans="1:2" s="20" customFormat="1" ht="14.5">
      <c r="A52" s="54" t="s">
        <v>834</v>
      </c>
      <c r="B52" s="54" t="s">
        <v>954</v>
      </c>
    </row>
    <row r="53" spans="1:2" s="20" customFormat="1" ht="14.5">
      <c r="A53" s="54" t="s">
        <v>835</v>
      </c>
      <c r="B53" s="54" t="s">
        <v>955</v>
      </c>
    </row>
    <row r="54" spans="1:2" s="20" customFormat="1" ht="14.5">
      <c r="A54" s="54" t="s">
        <v>836</v>
      </c>
      <c r="B54" s="54" t="s">
        <v>956</v>
      </c>
    </row>
    <row r="55" spans="1:2" s="20" customFormat="1" ht="14.5">
      <c r="A55" s="54" t="s">
        <v>837</v>
      </c>
      <c r="B55" s="54" t="s">
        <v>957</v>
      </c>
    </row>
    <row r="56" spans="1:2" s="20" customFormat="1" ht="14.5">
      <c r="A56" s="54" t="s">
        <v>110</v>
      </c>
      <c r="B56" s="54" t="s">
        <v>958</v>
      </c>
    </row>
    <row r="57" spans="1:2" s="20" customFormat="1" ht="14.5">
      <c r="A57" s="54" t="s">
        <v>838</v>
      </c>
      <c r="B57" s="54" t="s">
        <v>959</v>
      </c>
    </row>
    <row r="58" spans="1:2" s="20" customFormat="1" ht="14.5">
      <c r="A58" s="54" t="s">
        <v>839</v>
      </c>
      <c r="B58" s="54" t="s">
        <v>960</v>
      </c>
    </row>
    <row r="59" spans="1:2" s="20" customFormat="1" ht="14.5">
      <c r="A59" s="54" t="s">
        <v>840</v>
      </c>
      <c r="B59" s="54" t="s">
        <v>961</v>
      </c>
    </row>
    <row r="60" spans="1:2" s="20" customFormat="1" ht="14.5">
      <c r="A60" s="54" t="s">
        <v>111</v>
      </c>
      <c r="B60" s="54" t="s">
        <v>962</v>
      </c>
    </row>
    <row r="61" spans="1:2" s="20" customFormat="1" ht="14.5">
      <c r="A61" s="54" t="s">
        <v>841</v>
      </c>
      <c r="B61" s="54" t="s">
        <v>963</v>
      </c>
    </row>
    <row r="62" spans="1:2" s="20" customFormat="1" ht="14.5">
      <c r="A62" s="54" t="s">
        <v>842</v>
      </c>
      <c r="B62" s="54" t="s">
        <v>964</v>
      </c>
    </row>
    <row r="63" spans="1:2" s="20" customFormat="1" ht="14.5">
      <c r="A63" s="54" t="s">
        <v>843</v>
      </c>
      <c r="B63" s="54" t="s">
        <v>965</v>
      </c>
    </row>
    <row r="64" spans="1:2" s="20" customFormat="1" ht="14.5">
      <c r="A64" s="54" t="s">
        <v>844</v>
      </c>
      <c r="B64" s="54" t="s">
        <v>966</v>
      </c>
    </row>
    <row r="65" spans="1:2" s="20" customFormat="1" ht="14.5">
      <c r="A65" s="54" t="s">
        <v>845</v>
      </c>
      <c r="B65" s="54" t="s">
        <v>967</v>
      </c>
    </row>
    <row r="66" spans="1:2" s="20" customFormat="1" ht="14.5">
      <c r="A66" s="54" t="s">
        <v>846</v>
      </c>
      <c r="B66" s="54" t="s">
        <v>968</v>
      </c>
    </row>
    <row r="67" spans="1:2" s="20" customFormat="1" ht="14.5">
      <c r="A67" s="54" t="s">
        <v>847</v>
      </c>
      <c r="B67" s="54" t="s">
        <v>969</v>
      </c>
    </row>
    <row r="68" spans="1:2" s="20" customFormat="1" ht="14.5">
      <c r="A68" s="54" t="s">
        <v>848</v>
      </c>
      <c r="B68" s="54" t="s">
        <v>970</v>
      </c>
    </row>
    <row r="69" spans="1:2" s="20" customFormat="1" ht="14.5">
      <c r="A69" s="54" t="s">
        <v>849</v>
      </c>
      <c r="B69" s="54" t="s">
        <v>971</v>
      </c>
    </row>
    <row r="70" spans="1:2" s="20" customFormat="1" ht="14.5">
      <c r="A70" s="54" t="s">
        <v>850</v>
      </c>
      <c r="B70" s="54" t="s">
        <v>972</v>
      </c>
    </row>
    <row r="71" spans="1:2" s="20" customFormat="1" ht="14.5">
      <c r="A71" s="54" t="s">
        <v>851</v>
      </c>
      <c r="B71" s="54" t="s">
        <v>973</v>
      </c>
    </row>
    <row r="72" spans="1:2" s="20" customFormat="1" ht="14.5">
      <c r="A72" s="54" t="s">
        <v>852</v>
      </c>
      <c r="B72" s="54" t="s">
        <v>974</v>
      </c>
    </row>
    <row r="73" spans="1:2" s="20" customFormat="1" ht="14.5">
      <c r="A73" s="54" t="s">
        <v>112</v>
      </c>
      <c r="B73" s="54" t="s">
        <v>975</v>
      </c>
    </row>
    <row r="74" spans="1:2" s="20" customFormat="1" ht="14.5">
      <c r="A74" s="54" t="s">
        <v>853</v>
      </c>
      <c r="B74" s="54" t="s">
        <v>976</v>
      </c>
    </row>
    <row r="75" spans="1:2" s="20" customFormat="1" ht="14.5">
      <c r="A75" s="54" t="s">
        <v>854</v>
      </c>
      <c r="B75" s="54" t="s">
        <v>977</v>
      </c>
    </row>
    <row r="76" spans="1:2" s="20" customFormat="1" ht="14.5">
      <c r="A76" s="54" t="s">
        <v>855</v>
      </c>
      <c r="B76" s="54" t="s">
        <v>978</v>
      </c>
    </row>
    <row r="77" spans="1:2" s="20" customFormat="1" ht="14.5">
      <c r="A77" s="54" t="s">
        <v>856</v>
      </c>
      <c r="B77" s="54" t="s">
        <v>979</v>
      </c>
    </row>
    <row r="78" spans="1:2" s="20" customFormat="1" ht="14.5">
      <c r="A78" s="54" t="s">
        <v>857</v>
      </c>
      <c r="B78" s="54" t="s">
        <v>980</v>
      </c>
    </row>
    <row r="79" spans="1:2" s="20" customFormat="1" ht="14.5">
      <c r="A79" s="54" t="s">
        <v>858</v>
      </c>
      <c r="B79" s="54" t="s">
        <v>981</v>
      </c>
    </row>
    <row r="80" spans="1:2" s="20" customFormat="1" ht="14.5">
      <c r="A80" s="54" t="s">
        <v>859</v>
      </c>
      <c r="B80" s="54" t="s">
        <v>982</v>
      </c>
    </row>
    <row r="81" spans="1:2" s="20" customFormat="1" ht="14.5">
      <c r="A81" s="54" t="s">
        <v>860</v>
      </c>
      <c r="B81" s="54" t="s">
        <v>983</v>
      </c>
    </row>
    <row r="82" spans="1:2" s="20" customFormat="1" ht="14.5">
      <c r="A82" s="54" t="s">
        <v>861</v>
      </c>
      <c r="B82" s="54" t="s">
        <v>984</v>
      </c>
    </row>
    <row r="83" spans="1:2" s="20" customFormat="1" ht="14.5">
      <c r="A83" s="54" t="s">
        <v>862</v>
      </c>
      <c r="B83" s="54" t="s">
        <v>985</v>
      </c>
    </row>
    <row r="84" spans="1:2" s="20" customFormat="1" ht="14.5">
      <c r="A84" s="54" t="s">
        <v>863</v>
      </c>
      <c r="B84" s="54" t="s">
        <v>986</v>
      </c>
    </row>
    <row r="85" spans="1:2" s="20" customFormat="1" ht="14.5">
      <c r="A85" s="54" t="s">
        <v>864</v>
      </c>
      <c r="B85" s="54" t="s">
        <v>987</v>
      </c>
    </row>
    <row r="86" spans="1:2" s="20" customFormat="1" ht="14.5">
      <c r="A86" s="54" t="s">
        <v>865</v>
      </c>
      <c r="B86" s="54" t="s">
        <v>988</v>
      </c>
    </row>
    <row r="87" spans="1:2" s="20" customFormat="1" ht="14.5">
      <c r="A87" s="54" t="s">
        <v>866</v>
      </c>
      <c r="B87" s="54" t="s">
        <v>989</v>
      </c>
    </row>
    <row r="88" spans="1:2" s="20" customFormat="1" ht="14.5">
      <c r="A88" s="54" t="s">
        <v>867</v>
      </c>
      <c r="B88" s="54" t="s">
        <v>990</v>
      </c>
    </row>
    <row r="89" spans="1:2" s="20" customFormat="1" ht="14.5">
      <c r="A89" s="54" t="s">
        <v>868</v>
      </c>
      <c r="B89" s="54" t="s">
        <v>991</v>
      </c>
    </row>
    <row r="90" spans="1:2" s="20" customFormat="1" ht="14.5">
      <c r="A90" s="54" t="s">
        <v>869</v>
      </c>
      <c r="B90" s="54" t="s">
        <v>992</v>
      </c>
    </row>
    <row r="91" spans="1:2" s="20" customFormat="1" ht="14.5">
      <c r="A91" s="54" t="s">
        <v>870</v>
      </c>
      <c r="B91" s="54" t="s">
        <v>993</v>
      </c>
    </row>
    <row r="92" spans="1:2" s="20" customFormat="1" ht="14.5">
      <c r="A92" s="54" t="s">
        <v>871</v>
      </c>
      <c r="B92" s="54" t="s">
        <v>994</v>
      </c>
    </row>
    <row r="93" spans="1:2" s="20" customFormat="1" ht="14.5">
      <c r="A93" s="54" t="s">
        <v>872</v>
      </c>
      <c r="B93" s="54" t="s">
        <v>995</v>
      </c>
    </row>
    <row r="94" spans="1:2" s="20" customFormat="1" ht="14.5">
      <c r="A94" s="54" t="s">
        <v>873</v>
      </c>
      <c r="B94" s="54" t="s">
        <v>996</v>
      </c>
    </row>
    <row r="95" spans="1:2" s="20" customFormat="1" ht="14.5">
      <c r="A95" s="54" t="s">
        <v>874</v>
      </c>
      <c r="B95" s="54" t="s">
        <v>997</v>
      </c>
    </row>
    <row r="96" spans="1:2" s="20" customFormat="1" ht="14.5">
      <c r="A96" s="54" t="s">
        <v>875</v>
      </c>
      <c r="B96" s="54" t="s">
        <v>998</v>
      </c>
    </row>
    <row r="97" spans="1:2" s="20" customFormat="1" ht="14.5">
      <c r="A97" s="54" t="s">
        <v>876</v>
      </c>
      <c r="B97" s="54" t="s">
        <v>999</v>
      </c>
    </row>
    <row r="98" spans="1:2" s="20" customFormat="1" ht="14.5">
      <c r="A98" s="54" t="s">
        <v>877</v>
      </c>
      <c r="B98" s="54" t="s">
        <v>1000</v>
      </c>
    </row>
    <row r="99" spans="1:2" s="20" customFormat="1" ht="14.5">
      <c r="A99" s="54" t="s">
        <v>878</v>
      </c>
      <c r="B99" s="54" t="s">
        <v>1001</v>
      </c>
    </row>
    <row r="100" spans="1:2" s="20" customFormat="1" ht="14.5">
      <c r="A100" s="54" t="s">
        <v>879</v>
      </c>
      <c r="B100" s="54" t="s">
        <v>1002</v>
      </c>
    </row>
    <row r="101" spans="1:2" s="20" customFormat="1" ht="14.5">
      <c r="A101" s="54" t="s">
        <v>880</v>
      </c>
      <c r="B101" s="54" t="s">
        <v>1003</v>
      </c>
    </row>
    <row r="102" spans="1:2" s="20" customFormat="1" ht="14.5">
      <c r="A102" s="54" t="s">
        <v>115</v>
      </c>
      <c r="B102" s="54" t="s">
        <v>1004</v>
      </c>
    </row>
    <row r="103" spans="1:2" s="20" customFormat="1" ht="14.5">
      <c r="A103" s="54" t="s">
        <v>881</v>
      </c>
      <c r="B103" s="54" t="s">
        <v>1005</v>
      </c>
    </row>
    <row r="104" spans="1:2" s="20" customFormat="1" ht="14.5">
      <c r="A104" s="54" t="s">
        <v>882</v>
      </c>
      <c r="B104" s="54" t="s">
        <v>1006</v>
      </c>
    </row>
    <row r="105" spans="1:2" s="20" customFormat="1" ht="14.5">
      <c r="A105" s="54" t="s">
        <v>883</v>
      </c>
      <c r="B105" s="54" t="s">
        <v>1007</v>
      </c>
    </row>
    <row r="106" spans="1:2" s="20" customFormat="1" ht="14.5">
      <c r="A106" s="54" t="s">
        <v>884</v>
      </c>
      <c r="B106" s="54" t="s">
        <v>1008</v>
      </c>
    </row>
    <row r="107" spans="1:2" s="20" customFormat="1" ht="14.5">
      <c r="A107" s="54" t="s">
        <v>185</v>
      </c>
      <c r="B107" s="54" t="s">
        <v>1009</v>
      </c>
    </row>
    <row r="108" spans="1:2" s="20" customFormat="1" ht="14.5">
      <c r="A108" s="54" t="s">
        <v>885</v>
      </c>
      <c r="B108" s="54" t="s">
        <v>1010</v>
      </c>
    </row>
    <row r="109" spans="1:2" s="20" customFormat="1" ht="14.5">
      <c r="A109" s="54" t="s">
        <v>886</v>
      </c>
      <c r="B109" s="54" t="s">
        <v>1011</v>
      </c>
    </row>
    <row r="110" spans="1:2" s="20" customFormat="1" ht="14.5">
      <c r="A110" s="54" t="s">
        <v>887</v>
      </c>
      <c r="B110" s="54" t="s">
        <v>1012</v>
      </c>
    </row>
    <row r="111" spans="1:2" s="20" customFormat="1" ht="14.5">
      <c r="A111" s="54" t="s">
        <v>116</v>
      </c>
      <c r="B111" s="54" t="s">
        <v>1013</v>
      </c>
    </row>
    <row r="112" spans="1:2" s="20" customFormat="1" ht="14.5">
      <c r="A112" s="54" t="s">
        <v>888</v>
      </c>
      <c r="B112" s="54" t="s">
        <v>1014</v>
      </c>
    </row>
    <row r="113" spans="1:2" s="20" customFormat="1" ht="14.5">
      <c r="A113" s="54" t="s">
        <v>889</v>
      </c>
      <c r="B113" s="54" t="s">
        <v>1015</v>
      </c>
    </row>
    <row r="114" spans="1:2" s="20" customFormat="1" ht="14.5">
      <c r="A114" s="54" t="s">
        <v>890</v>
      </c>
      <c r="B114" s="54" t="s">
        <v>1016</v>
      </c>
    </row>
    <row r="115" spans="1:2" s="20" customFormat="1" ht="14.5">
      <c r="A115" s="54" t="s">
        <v>891</v>
      </c>
      <c r="B115" s="54" t="s">
        <v>1017</v>
      </c>
    </row>
    <row r="116" spans="1:2" s="20" customFormat="1" ht="14.5">
      <c r="A116" s="54" t="s">
        <v>892</v>
      </c>
      <c r="B116" s="54" t="s">
        <v>1018</v>
      </c>
    </row>
    <row r="117" spans="1:2" s="20" customFormat="1" ht="14.5">
      <c r="A117" s="54" t="s">
        <v>893</v>
      </c>
      <c r="B117" s="54" t="s">
        <v>1019</v>
      </c>
    </row>
    <row r="118" spans="1:2" s="20" customFormat="1" ht="14.5">
      <c r="A118" s="54" t="s">
        <v>894</v>
      </c>
      <c r="B118" s="54" t="s">
        <v>1020</v>
      </c>
    </row>
    <row r="119" spans="1:2" s="20" customFormat="1" ht="14.5">
      <c r="A119" s="54" t="s">
        <v>895</v>
      </c>
      <c r="B119" s="54" t="s">
        <v>1021</v>
      </c>
    </row>
    <row r="120" spans="1:2" s="20" customFormat="1" ht="14.5">
      <c r="A120" s="54" t="s">
        <v>896</v>
      </c>
      <c r="B120" s="54" t="s">
        <v>1022</v>
      </c>
    </row>
    <row r="121" spans="1:2" s="20" customFormat="1" ht="14.5">
      <c r="A121" s="54" t="s">
        <v>897</v>
      </c>
      <c r="B121" s="54" t="s">
        <v>1023</v>
      </c>
    </row>
    <row r="122" spans="1:2" s="20" customFormat="1" ht="14.5">
      <c r="A122" s="54" t="s">
        <v>117</v>
      </c>
      <c r="B122" s="54" t="s">
        <v>1024</v>
      </c>
    </row>
    <row r="123" spans="1:2" s="20" customFormat="1" ht="14.5">
      <c r="A123" s="54" t="s">
        <v>898</v>
      </c>
      <c r="B123" s="54" t="s">
        <v>1025</v>
      </c>
    </row>
    <row r="124" spans="1:2" s="20" customFormat="1" ht="14.5">
      <c r="A124" s="54" t="s">
        <v>899</v>
      </c>
      <c r="B124" s="54" t="s">
        <v>1026</v>
      </c>
    </row>
    <row r="125" spans="1:2" s="20" customFormat="1" ht="14.5">
      <c r="A125" s="54" t="s">
        <v>900</v>
      </c>
      <c r="B125" s="54" t="s">
        <v>1027</v>
      </c>
    </row>
    <row r="126" spans="1:2" s="20" customFormat="1" ht="14.5">
      <c r="A126" s="54" t="s">
        <v>901</v>
      </c>
      <c r="B126" s="54" t="s">
        <v>1028</v>
      </c>
    </row>
    <row r="127" spans="1:2" s="20" customFormat="1" ht="14.5">
      <c r="A127" s="54" t="s">
        <v>902</v>
      </c>
      <c r="B127" s="54" t="s">
        <v>1029</v>
      </c>
    </row>
    <row r="128" spans="1:2" s="20" customFormat="1" ht="14.5">
      <c r="A128" s="54" t="s">
        <v>903</v>
      </c>
      <c r="B128" s="54" t="s">
        <v>1030</v>
      </c>
    </row>
    <row r="129" spans="1:2" s="20" customFormat="1" ht="14.5">
      <c r="A129" s="54" t="s">
        <v>904</v>
      </c>
      <c r="B129" s="54" t="s">
        <v>1031</v>
      </c>
    </row>
    <row r="130" spans="1:2" s="20" customFormat="1" ht="14.5">
      <c r="A130" s="54" t="s">
        <v>905</v>
      </c>
      <c r="B130" s="54" t="s">
        <v>1032</v>
      </c>
    </row>
    <row r="131" spans="1:2" s="20" customFormat="1" ht="14.5">
      <c r="A131" s="54" t="s">
        <v>906</v>
      </c>
      <c r="B131" s="54" t="s">
        <v>1033</v>
      </c>
    </row>
    <row r="132" spans="1:2" s="20" customFormat="1" ht="11.5">
      <c r="A132" s="21"/>
      <c r="B132" s="22"/>
    </row>
    <row r="133" spans="1:2" s="20" customFormat="1" ht="11.5">
      <c r="A133" s="21"/>
      <c r="B133" s="22"/>
    </row>
    <row r="134" spans="1:2" s="20" customFormat="1" ht="11.5">
      <c r="A134" s="21"/>
      <c r="B134" s="22"/>
    </row>
    <row r="135" spans="1:2" s="20" customFormat="1" ht="11.5">
      <c r="A135" s="21"/>
      <c r="B135" s="22"/>
    </row>
    <row r="136" spans="1:2" s="20" customFormat="1" ht="11.5">
      <c r="A136" s="21"/>
      <c r="B136" s="22"/>
    </row>
    <row r="137" spans="1:2" s="20" customFormat="1" ht="11.5">
      <c r="A137" s="21"/>
      <c r="B137" s="22"/>
    </row>
    <row r="138" spans="1:2" s="20" customFormat="1" ht="11.5">
      <c r="A138" s="21"/>
      <c r="B138" s="22"/>
    </row>
    <row r="139" spans="1:2" s="20" customFormat="1" ht="11.5">
      <c r="A139" s="21"/>
      <c r="B139" s="22"/>
    </row>
    <row r="140" spans="1:2" s="20" customFormat="1" ht="11.5">
      <c r="A140" s="21"/>
      <c r="B140" s="22"/>
    </row>
    <row r="141" spans="1:2" s="20" customFormat="1" ht="11.5">
      <c r="A141" s="21"/>
      <c r="B141" s="22"/>
    </row>
    <row r="142" spans="1:2" s="20" customFormat="1" ht="11.5">
      <c r="A142" s="21"/>
      <c r="B142" s="22"/>
    </row>
    <row r="143" spans="1:2" s="20" customFormat="1" ht="11.5">
      <c r="A143" s="21"/>
      <c r="B143" s="22"/>
    </row>
    <row r="144" spans="1:2" s="20" customFormat="1" ht="11.5">
      <c r="A144" s="21"/>
      <c r="B144" s="22"/>
    </row>
    <row r="145" spans="1:2" s="20" customFormat="1" ht="11.5">
      <c r="A145" s="21"/>
      <c r="B145" s="22"/>
    </row>
    <row r="146" spans="1:2" s="20" customFormat="1" ht="11.5">
      <c r="A146" s="21"/>
      <c r="B146" s="22"/>
    </row>
    <row r="147" spans="1:2" s="20" customFormat="1" ht="11.5">
      <c r="A147" s="21"/>
      <c r="B147" s="22"/>
    </row>
    <row r="148" spans="1:2" s="20" customFormat="1" ht="11.5">
      <c r="A148" s="21"/>
      <c r="B148" s="22"/>
    </row>
    <row r="149" spans="1:2" s="20" customFormat="1" ht="11.5">
      <c r="A149" s="21"/>
      <c r="B149" s="22"/>
    </row>
    <row r="150" spans="1:2" s="20" customFormat="1" ht="11.5">
      <c r="A150" s="21"/>
      <c r="B150" s="22"/>
    </row>
    <row r="151" spans="1:2" s="20" customFormat="1" ht="11.5">
      <c r="A151" s="21"/>
      <c r="B151" s="22"/>
    </row>
    <row r="152" spans="1:2" s="20" customFormat="1" ht="11.5">
      <c r="A152" s="21"/>
      <c r="B152" s="22"/>
    </row>
    <row r="153" spans="1:2" s="20" customFormat="1" ht="11.5">
      <c r="A153" s="21"/>
      <c r="B153" s="22"/>
    </row>
    <row r="154" spans="1:2" s="20" customFormat="1" ht="11.5">
      <c r="A154" s="21"/>
      <c r="B154" s="22"/>
    </row>
    <row r="155" spans="1:2" s="20" customFormat="1" ht="11.5">
      <c r="A155" s="21"/>
      <c r="B155" s="22"/>
    </row>
    <row r="156" spans="1:2" s="20" customFormat="1" ht="11.5">
      <c r="A156" s="21"/>
      <c r="B156" s="22"/>
    </row>
    <row r="157" spans="1:2" s="20" customFormat="1" ht="11.5">
      <c r="A157" s="21"/>
      <c r="B157" s="22"/>
    </row>
    <row r="158" spans="1:2" s="20" customFormat="1" ht="11.5">
      <c r="A158" s="21"/>
      <c r="B158" s="22"/>
    </row>
    <row r="159" spans="1:2" s="20" customFormat="1" ht="11.5">
      <c r="A159" s="21"/>
      <c r="B159" s="22"/>
    </row>
    <row r="160" spans="1:2" s="20" customFormat="1" ht="11.5">
      <c r="A160" s="21"/>
      <c r="B160" s="22"/>
    </row>
    <row r="161" spans="1:2" s="20" customFormat="1" ht="11.5">
      <c r="A161" s="21"/>
      <c r="B161" s="22"/>
    </row>
    <row r="162" spans="1:2" s="20" customFormat="1" ht="11.5">
      <c r="A162" s="21"/>
      <c r="B162" s="22"/>
    </row>
    <row r="163" spans="1:2" s="20" customFormat="1" ht="11.5">
      <c r="A163" s="21"/>
      <c r="B163" s="22"/>
    </row>
    <row r="164" spans="1:2" s="20" customFormat="1" ht="11.5">
      <c r="A164" s="21"/>
      <c r="B164" s="22"/>
    </row>
    <row r="165" spans="1:2" s="20" customFormat="1" ht="11.5">
      <c r="A165" s="21"/>
      <c r="B165" s="22"/>
    </row>
    <row r="166" spans="1:2" s="20" customFormat="1" ht="11.5">
      <c r="A166" s="21"/>
      <c r="B166" s="22"/>
    </row>
    <row r="167" spans="1:2" s="20" customFormat="1" ht="11.5">
      <c r="A167" s="21"/>
      <c r="B167" s="22"/>
    </row>
    <row r="168" spans="1:2" s="20" customFormat="1" ht="11.5">
      <c r="A168" s="21"/>
      <c r="B168" s="22"/>
    </row>
    <row r="169" spans="1:2" s="20" customFormat="1" ht="11.5">
      <c r="A169" s="21"/>
      <c r="B169" s="22"/>
    </row>
    <row r="170" spans="1:2" s="20" customFormat="1" ht="11.5">
      <c r="A170" s="21"/>
      <c r="B170" s="22"/>
    </row>
    <row r="171" spans="1:2" s="20" customFormat="1" ht="11.5">
      <c r="A171" s="21"/>
      <c r="B171" s="22"/>
    </row>
    <row r="172" spans="1:2" s="20" customFormat="1" ht="11.5">
      <c r="A172" s="21"/>
      <c r="B172" s="22"/>
    </row>
    <row r="173" spans="1:2" s="20" customFormat="1" ht="11.5">
      <c r="A173" s="21"/>
      <c r="B173" s="22"/>
    </row>
    <row r="174" spans="1:2" s="20" customFormat="1" ht="11.5">
      <c r="A174" s="21"/>
      <c r="B174" s="22"/>
    </row>
    <row r="175" spans="1:2" s="20" customFormat="1" ht="11.5">
      <c r="A175" s="21"/>
      <c r="B175" s="22"/>
    </row>
    <row r="176" spans="1:2" s="20" customFormat="1" ht="11.5">
      <c r="A176" s="21"/>
      <c r="B176" s="22"/>
    </row>
    <row r="177" spans="1:2" s="20" customFormat="1" ht="11.5">
      <c r="A177" s="21"/>
      <c r="B177" s="22"/>
    </row>
    <row r="178" spans="1:2" s="20" customFormat="1" ht="11.5">
      <c r="A178" s="21"/>
      <c r="B178" s="22"/>
    </row>
    <row r="179" spans="1:2" s="20" customFormat="1" ht="11.5">
      <c r="A179" s="21"/>
      <c r="B179" s="22"/>
    </row>
    <row r="180" spans="1:2" s="20" customFormat="1" ht="11.5">
      <c r="A180" s="21"/>
      <c r="B180" s="22"/>
    </row>
    <row r="181" spans="1:2" s="20" customFormat="1" ht="11.5">
      <c r="A181" s="21"/>
      <c r="B181" s="22"/>
    </row>
    <row r="182" spans="1:2" s="20" customFormat="1" ht="11.5">
      <c r="A182" s="21"/>
      <c r="B182" s="22"/>
    </row>
    <row r="183" spans="1:2" s="20" customFormat="1" ht="11.5">
      <c r="A183" s="21"/>
      <c r="B183" s="22"/>
    </row>
    <row r="184" spans="1:2" s="20" customFormat="1" ht="11.5">
      <c r="A184" s="21"/>
      <c r="B184" s="22"/>
    </row>
    <row r="185" spans="1:2" s="20" customFormat="1" ht="11.5">
      <c r="A185" s="21"/>
      <c r="B185" s="22"/>
    </row>
    <row r="186" spans="1:2" s="20" customFormat="1" ht="11.5">
      <c r="A186" s="21"/>
      <c r="B186" s="22"/>
    </row>
    <row r="187" spans="1:2" s="20" customFormat="1" ht="11.5">
      <c r="A187" s="21"/>
      <c r="B187" s="22"/>
    </row>
    <row r="188" spans="1:2" s="20" customFormat="1" ht="11.5">
      <c r="A188" s="21"/>
      <c r="B188" s="22"/>
    </row>
    <row r="189" spans="1:2" s="20" customFormat="1" ht="11.5">
      <c r="A189" s="21"/>
      <c r="B189" s="22"/>
    </row>
    <row r="190" spans="1:2" s="20" customFormat="1" ht="11.5">
      <c r="A190" s="21"/>
      <c r="B190" s="22"/>
    </row>
    <row r="191" spans="1:2" s="20" customFormat="1" ht="11.5">
      <c r="A191" s="21"/>
      <c r="B191" s="22"/>
    </row>
    <row r="192" spans="1:2" s="20" customFormat="1" ht="11.5">
      <c r="A192" s="21"/>
      <c r="B192" s="22"/>
    </row>
    <row r="193" spans="1:2" s="20" customFormat="1" ht="11.5">
      <c r="A193" s="21"/>
      <c r="B193" s="22"/>
    </row>
    <row r="194" spans="1:2" s="20" customFormat="1" ht="11.5">
      <c r="A194" s="21"/>
      <c r="B194" s="22"/>
    </row>
    <row r="195" spans="1:2" s="20" customFormat="1" ht="11.5">
      <c r="A195" s="21"/>
      <c r="B195" s="22"/>
    </row>
    <row r="196" spans="1:2" s="20" customFormat="1" ht="11.5">
      <c r="A196" s="21"/>
      <c r="B196" s="22"/>
    </row>
    <row r="197" spans="1:2" s="20" customFormat="1" ht="11.5">
      <c r="A197" s="21"/>
      <c r="B197" s="22"/>
    </row>
    <row r="198" spans="1:2" s="20" customFormat="1" ht="11.5">
      <c r="A198" s="21"/>
      <c r="B198" s="22"/>
    </row>
    <row r="199" spans="1:2" s="20" customFormat="1" ht="11.5">
      <c r="A199" s="21"/>
      <c r="B199" s="22"/>
    </row>
    <row r="200" spans="1:2" s="20" customFormat="1" ht="11.5">
      <c r="A200" s="21"/>
      <c r="B200" s="22"/>
    </row>
    <row r="201" spans="1:2" s="20" customFormat="1" ht="11.5">
      <c r="A201" s="21"/>
      <c r="B201" s="22"/>
    </row>
    <row r="202" spans="1:2" s="20" customFormat="1" ht="11.5">
      <c r="A202" s="21"/>
      <c r="B202" s="22"/>
    </row>
    <row r="203" spans="1:2" s="20" customFormat="1" ht="11.5">
      <c r="A203" s="21"/>
      <c r="B203" s="22"/>
    </row>
    <row r="204" spans="1:2" s="20" customFormat="1" ht="11.5">
      <c r="A204" s="21"/>
      <c r="B204" s="22"/>
    </row>
    <row r="205" spans="1:2" s="20" customFormat="1" ht="11.5">
      <c r="A205" s="21"/>
      <c r="B205" s="22"/>
    </row>
    <row r="206" spans="1:2" s="20" customFormat="1" ht="11.5">
      <c r="A206" s="21"/>
      <c r="B206" s="22"/>
    </row>
    <row r="207" spans="1:2" s="20" customFormat="1" ht="11.5">
      <c r="A207" s="21"/>
      <c r="B207" s="22"/>
    </row>
    <row r="208" spans="1:2" s="20" customFormat="1" ht="11.5">
      <c r="A208" s="21"/>
      <c r="B208" s="22"/>
    </row>
    <row r="209" spans="1:2" s="20" customFormat="1" ht="11.5">
      <c r="A209" s="21"/>
      <c r="B209" s="22"/>
    </row>
    <row r="210" spans="1:2" s="20" customFormat="1" ht="11.5">
      <c r="A210" s="21"/>
      <c r="B210" s="22"/>
    </row>
    <row r="211" spans="1:2" s="20" customFormat="1" ht="11.5">
      <c r="A211" s="21"/>
      <c r="B211" s="22"/>
    </row>
    <row r="212" spans="1:2" s="20" customFormat="1" ht="11.5">
      <c r="A212" s="21"/>
      <c r="B212" s="22"/>
    </row>
    <row r="213" spans="1:2" s="20" customFormat="1" ht="11.5">
      <c r="A213" s="21"/>
      <c r="B213" s="22"/>
    </row>
    <row r="214" spans="1:2" s="20" customFormat="1" ht="11.5">
      <c r="A214" s="21"/>
      <c r="B214" s="22"/>
    </row>
    <row r="215" spans="1:2" s="20" customFormat="1" ht="11.5">
      <c r="A215" s="21"/>
      <c r="B215" s="22"/>
    </row>
    <row r="216" spans="1:2" s="20" customFormat="1" ht="11.5">
      <c r="A216" s="21"/>
      <c r="B216" s="22"/>
    </row>
    <row r="217" spans="1:2" s="20" customFormat="1" ht="11.5">
      <c r="A217" s="21"/>
      <c r="B217" s="22"/>
    </row>
    <row r="218" spans="1:2" s="20" customFormat="1" ht="11.5">
      <c r="A218" s="21"/>
      <c r="B218" s="22"/>
    </row>
    <row r="219" spans="1:2" s="20" customFormat="1" ht="11.5">
      <c r="A219" s="21"/>
      <c r="B219" s="22"/>
    </row>
    <row r="220" spans="1:2" s="20" customFormat="1" ht="11.5">
      <c r="A220" s="21"/>
      <c r="B220" s="22"/>
    </row>
    <row r="221" spans="1:2" s="20" customFormat="1" ht="11.5">
      <c r="A221" s="21"/>
      <c r="B221" s="22"/>
    </row>
    <row r="222" spans="1:2" s="20" customFormat="1" ht="11.5">
      <c r="A222" s="21"/>
      <c r="B222" s="22"/>
    </row>
    <row r="223" spans="1:2" s="20" customFormat="1" ht="11.5">
      <c r="A223" s="21"/>
      <c r="B223" s="22"/>
    </row>
    <row r="224" spans="1:2" s="20" customFormat="1" ht="11.5">
      <c r="A224" s="21"/>
      <c r="B224" s="22"/>
    </row>
    <row r="225" spans="1:2" s="20" customFormat="1" ht="11.5">
      <c r="A225" s="21"/>
      <c r="B225" s="22"/>
    </row>
    <row r="226" spans="1:2" s="20" customFormat="1" ht="11.5">
      <c r="A226" s="21"/>
      <c r="B226" s="22"/>
    </row>
    <row r="227" spans="1:2" s="20" customFormat="1" ht="11.5">
      <c r="A227" s="21"/>
      <c r="B227" s="22"/>
    </row>
    <row r="228" spans="1:2" s="20" customFormat="1" ht="11.5">
      <c r="A228" s="21"/>
      <c r="B228" s="22"/>
    </row>
    <row r="229" spans="1:2" s="20" customFormat="1" ht="11.5">
      <c r="A229" s="21"/>
      <c r="B229" s="22"/>
    </row>
    <row r="230" spans="1:2" s="20" customFormat="1" ht="11.5">
      <c r="A230" s="21"/>
      <c r="B230" s="22"/>
    </row>
    <row r="231" spans="1:2" s="20" customFormat="1" ht="11.5">
      <c r="A231" s="21"/>
      <c r="B231" s="22"/>
    </row>
    <row r="232" spans="1:2" s="20" customFormat="1" ht="11.5">
      <c r="A232" s="21"/>
      <c r="B232" s="22"/>
    </row>
    <row r="233" spans="1:2" s="20" customFormat="1" ht="11.5">
      <c r="A233" s="21"/>
      <c r="B233" s="22"/>
    </row>
    <row r="234" spans="1:2" s="20" customFormat="1" ht="11.5">
      <c r="A234" s="21"/>
      <c r="B234" s="22"/>
    </row>
    <row r="235" spans="1:2" s="20" customFormat="1" ht="11.5">
      <c r="A235" s="21"/>
      <c r="B235" s="22"/>
    </row>
    <row r="236" spans="1:2" s="20" customFormat="1" ht="11.5">
      <c r="A236" s="21"/>
      <c r="B236" s="22"/>
    </row>
    <row r="237" spans="1:2" s="20" customFormat="1" ht="11.5">
      <c r="A237" s="21"/>
      <c r="B237" s="22"/>
    </row>
    <row r="238" spans="1:2" s="20" customFormat="1" ht="11.5">
      <c r="A238" s="21"/>
      <c r="B238" s="22"/>
    </row>
    <row r="239" spans="1:2" s="20" customFormat="1" ht="11.5">
      <c r="A239" s="21"/>
      <c r="B239" s="22"/>
    </row>
    <row r="240" spans="1:2" s="20" customFormat="1" ht="11.5">
      <c r="A240" s="21"/>
      <c r="B240" s="22"/>
    </row>
    <row r="241" spans="1:2" s="20" customFormat="1" ht="11.5">
      <c r="A241" s="21"/>
      <c r="B241" s="22"/>
    </row>
    <row r="242" spans="1:2" s="20" customFormat="1" ht="11.5">
      <c r="A242" s="21"/>
      <c r="B242" s="22"/>
    </row>
    <row r="243" spans="1:2" s="20" customFormat="1" ht="11.5">
      <c r="A243" s="21"/>
      <c r="B243" s="22"/>
    </row>
    <row r="244" spans="1:2" s="20" customFormat="1" ht="11.5">
      <c r="A244" s="21"/>
      <c r="B244" s="22"/>
    </row>
    <row r="245" spans="1:2" s="20" customFormat="1" ht="11.5">
      <c r="A245" s="21"/>
      <c r="B245" s="22"/>
    </row>
    <row r="246" spans="1:2" s="20" customFormat="1" ht="11.5">
      <c r="A246" s="21"/>
      <c r="B246" s="22"/>
    </row>
    <row r="247" spans="1:2" s="20" customFormat="1" ht="11.5">
      <c r="A247" s="21"/>
      <c r="B247" s="22"/>
    </row>
    <row r="248" spans="1:2" s="20" customFormat="1" ht="11.5">
      <c r="A248" s="21"/>
      <c r="B248" s="22"/>
    </row>
    <row r="249" spans="1:2" s="20" customFormat="1" ht="11.5">
      <c r="A249" s="21"/>
      <c r="B249" s="22"/>
    </row>
    <row r="250" spans="1:2" s="20" customFormat="1" ht="11.5">
      <c r="A250" s="21"/>
      <c r="B250" s="22"/>
    </row>
    <row r="251" spans="1:2" s="20" customFormat="1" ht="11.5">
      <c r="A251" s="21"/>
      <c r="B251" s="22"/>
    </row>
    <row r="252" spans="1:2" s="20" customFormat="1" ht="11.5">
      <c r="A252" s="21"/>
      <c r="B252" s="22"/>
    </row>
    <row r="253" spans="1:2" s="20" customFormat="1" ht="11.5">
      <c r="A253" s="21"/>
      <c r="B253" s="22"/>
    </row>
    <row r="254" spans="1:2" s="20" customFormat="1" ht="11.5">
      <c r="A254" s="21"/>
      <c r="B254" s="22"/>
    </row>
    <row r="255" spans="1:2" s="20" customFormat="1" ht="11.5">
      <c r="A255" s="21"/>
      <c r="B255" s="22"/>
    </row>
    <row r="256" spans="1:2" s="20" customFormat="1" ht="11.5">
      <c r="A256" s="21"/>
      <c r="B256" s="22"/>
    </row>
    <row r="257" spans="1:2" s="20" customFormat="1" ht="11.5">
      <c r="A257" s="21"/>
      <c r="B257" s="22"/>
    </row>
    <row r="258" spans="1:2" s="20" customFormat="1" ht="11.5">
      <c r="A258" s="21"/>
      <c r="B258" s="22"/>
    </row>
    <row r="259" spans="1:2" s="20" customFormat="1" ht="11.5">
      <c r="A259" s="21"/>
      <c r="B259" s="22"/>
    </row>
    <row r="260" spans="1:2" s="20" customFormat="1" ht="11.5">
      <c r="A260" s="21"/>
      <c r="B260" s="22"/>
    </row>
    <row r="261" spans="1:2" s="20" customFormat="1" ht="11.5">
      <c r="A261" s="21"/>
      <c r="B261" s="22"/>
    </row>
    <row r="262" spans="1:2" s="20" customFormat="1" ht="11.5">
      <c r="A262" s="21"/>
      <c r="B262" s="22"/>
    </row>
    <row r="263" spans="1:2" s="20" customFormat="1" ht="11.5">
      <c r="A263" s="21"/>
      <c r="B263" s="22"/>
    </row>
    <row r="264" spans="1:2" s="20" customFormat="1" ht="11.5">
      <c r="A264" s="21"/>
      <c r="B264" s="22"/>
    </row>
    <row r="265" spans="1:2" s="20" customFormat="1" ht="11.5">
      <c r="A265" s="21"/>
      <c r="B265" s="22"/>
    </row>
    <row r="266" spans="1:2" s="20" customFormat="1" ht="11.5">
      <c r="A266" s="21"/>
      <c r="B266" s="22"/>
    </row>
    <row r="267" spans="1:2" s="20" customFormat="1" ht="11.5">
      <c r="A267" s="21"/>
      <c r="B267" s="22"/>
    </row>
    <row r="268" spans="1:2" s="20" customFormat="1" ht="11.5">
      <c r="A268" s="21"/>
      <c r="B268" s="22"/>
    </row>
    <row r="269" spans="1:2" s="20" customFormat="1" ht="11.5">
      <c r="A269" s="21"/>
      <c r="B269" s="22"/>
    </row>
    <row r="270" spans="1:2" s="20" customFormat="1" ht="11.5">
      <c r="A270" s="21"/>
      <c r="B270" s="22"/>
    </row>
    <row r="271" spans="1:2" s="20" customFormat="1" ht="11.5">
      <c r="A271" s="21"/>
      <c r="B271" s="22"/>
    </row>
    <row r="272" spans="1:2" s="20" customFormat="1" ht="11.5">
      <c r="A272" s="21"/>
      <c r="B272" s="22"/>
    </row>
    <row r="273" spans="1:2" s="20" customFormat="1" ht="11.5">
      <c r="A273" s="21"/>
      <c r="B273" s="22"/>
    </row>
    <row r="274" spans="1:2" s="20" customFormat="1" ht="11.5">
      <c r="A274" s="21"/>
      <c r="B274" s="22"/>
    </row>
    <row r="275" spans="1:2" s="20" customFormat="1" ht="11.5">
      <c r="A275" s="21"/>
      <c r="B275" s="22"/>
    </row>
    <row r="276" spans="1:2" s="20" customFormat="1" ht="11.5">
      <c r="A276" s="21"/>
      <c r="B276" s="22"/>
    </row>
    <row r="277" spans="1:2" s="20" customFormat="1" ht="11.5">
      <c r="A277" s="21"/>
      <c r="B277" s="22"/>
    </row>
    <row r="278" spans="1:2" s="20" customFormat="1" ht="11.5">
      <c r="A278" s="21"/>
      <c r="B278" s="22"/>
    </row>
    <row r="279" spans="1:2" s="20" customFormat="1" ht="11.5">
      <c r="A279" s="21"/>
      <c r="B279" s="22"/>
    </row>
    <row r="280" spans="1:2" s="20" customFormat="1" ht="11.5">
      <c r="A280" s="21"/>
      <c r="B280" s="22"/>
    </row>
    <row r="281" spans="1:2" s="20" customFormat="1" ht="11.5">
      <c r="A281" s="21"/>
      <c r="B281" s="22"/>
    </row>
    <row r="282" spans="1:2" s="20" customFormat="1" ht="11.5">
      <c r="A282" s="21"/>
      <c r="B282" s="22"/>
    </row>
    <row r="283" spans="1:2" s="20" customFormat="1" ht="11.5">
      <c r="A283" s="21"/>
      <c r="B283" s="22"/>
    </row>
    <row r="284" spans="1:2" s="20" customFormat="1" ht="11.5">
      <c r="A284" s="21"/>
      <c r="B284" s="22"/>
    </row>
    <row r="285" spans="1:2" s="20" customFormat="1" ht="11.5">
      <c r="A285" s="21"/>
      <c r="B285" s="22"/>
    </row>
    <row r="286" spans="1:2" s="20" customFormat="1" ht="11.5">
      <c r="A286" s="21"/>
      <c r="B286" s="22"/>
    </row>
    <row r="287" spans="1:2" s="20" customFormat="1" ht="11.5">
      <c r="A287" s="21"/>
      <c r="B287" s="22"/>
    </row>
    <row r="288" spans="1:2" s="20" customFormat="1" ht="11.5">
      <c r="A288" s="21"/>
      <c r="B288" s="22"/>
    </row>
    <row r="289" spans="1:2" s="20" customFormat="1" ht="11.5">
      <c r="A289" s="21"/>
      <c r="B289" s="22"/>
    </row>
    <row r="290" spans="1:2" s="20" customFormat="1" ht="11.5">
      <c r="A290" s="21"/>
      <c r="B290" s="22"/>
    </row>
    <row r="291" spans="1:2" s="20" customFormat="1" ht="11.5">
      <c r="A291" s="21"/>
      <c r="B291" s="22"/>
    </row>
    <row r="292" spans="1:2" s="20" customFormat="1" ht="11.5">
      <c r="A292" s="21"/>
      <c r="B292" s="22"/>
    </row>
    <row r="293" spans="1:2" s="20" customFormat="1" ht="11.5">
      <c r="A293" s="21"/>
      <c r="B293" s="22"/>
    </row>
    <row r="294" spans="1:2" s="20" customFormat="1" ht="11.5">
      <c r="A294" s="21"/>
      <c r="B294" s="22"/>
    </row>
    <row r="295" spans="1:2" s="20" customFormat="1" ht="11.5">
      <c r="A295" s="21"/>
      <c r="B295" s="22"/>
    </row>
    <row r="296" spans="1:2" s="20" customFormat="1" ht="11.5">
      <c r="A296" s="21"/>
      <c r="B296" s="22"/>
    </row>
    <row r="297" spans="1:2" s="20" customFormat="1" ht="11.5">
      <c r="A297" s="21"/>
      <c r="B297" s="22"/>
    </row>
    <row r="298" spans="1:2" s="20" customFormat="1" ht="11.5">
      <c r="A298" s="21"/>
      <c r="B298" s="22"/>
    </row>
    <row r="299" spans="1:2" s="20" customFormat="1">
      <c r="A299" s="23"/>
      <c r="B299" s="24"/>
    </row>
    <row r="300" spans="1:2" s="20" customFormat="1">
      <c r="A300" s="23"/>
      <c r="B300" s="24"/>
    </row>
    <row r="301" spans="1:2" s="20" customFormat="1">
      <c r="A301" s="23"/>
      <c r="B301" s="24"/>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L79"/>
  <sheetViews>
    <sheetView zoomScaleNormal="100" workbookViewId="0"/>
  </sheetViews>
  <sheetFormatPr defaultColWidth="9.296875" defaultRowHeight="13.5"/>
  <cols>
    <col min="1" max="1" width="40.69921875" style="25" customWidth="1"/>
    <col min="2" max="4" width="15.69921875" style="25" customWidth="1"/>
    <col min="5" max="5" width="19" style="25" bestFit="1" customWidth="1"/>
    <col min="6" max="6" width="15.69921875" style="25" customWidth="1"/>
    <col min="7" max="7" width="19" style="25" bestFit="1" customWidth="1"/>
    <col min="8" max="8" width="15.69921875" style="25" customWidth="1"/>
    <col min="9" max="9" width="19" style="25" bestFit="1" customWidth="1"/>
    <col min="10" max="10" width="15.69921875" style="25" customWidth="1"/>
    <col min="11" max="11" width="19" style="25" bestFit="1" customWidth="1"/>
    <col min="12" max="14" width="9.296875" style="25" customWidth="1"/>
    <col min="15" max="16384" width="9.296875" style="25"/>
  </cols>
  <sheetData>
    <row r="1" spans="1:12">
      <c r="A1" s="71" t="s">
        <v>1052</v>
      </c>
    </row>
    <row r="2" spans="1:12" ht="17.25" customHeight="1">
      <c r="A2" s="62" t="s">
        <v>78</v>
      </c>
      <c r="B2" s="62"/>
      <c r="C2" s="62"/>
      <c r="D2" s="62"/>
      <c r="E2" s="62"/>
      <c r="F2" s="62"/>
      <c r="G2" s="62"/>
      <c r="H2" s="62"/>
      <c r="I2" s="62"/>
      <c r="J2" s="62"/>
      <c r="K2" s="62"/>
    </row>
    <row r="3" spans="1:12" ht="17.25" customHeight="1">
      <c r="A3" s="60" t="s">
        <v>79</v>
      </c>
      <c r="B3" s="61"/>
      <c r="C3" s="61"/>
      <c r="D3" s="61"/>
      <c r="E3" s="61"/>
      <c r="F3" s="61"/>
      <c r="G3" s="61"/>
      <c r="H3" s="61"/>
      <c r="I3" s="61"/>
      <c r="J3" s="61"/>
      <c r="K3" s="61"/>
    </row>
    <row r="4" spans="1:12" ht="15">
      <c r="A4" s="32" t="s">
        <v>43</v>
      </c>
      <c r="B4" s="140" t="s">
        <v>23</v>
      </c>
      <c r="C4" s="141" t="s">
        <v>1035</v>
      </c>
      <c r="D4" s="140" t="s">
        <v>121</v>
      </c>
      <c r="E4" s="142" t="s">
        <v>1036</v>
      </c>
      <c r="F4" s="140" t="s">
        <v>308</v>
      </c>
      <c r="G4" s="140" t="s">
        <v>1038</v>
      </c>
      <c r="H4" s="140" t="s">
        <v>26</v>
      </c>
      <c r="I4" s="140" t="s">
        <v>1039</v>
      </c>
      <c r="J4" s="140" t="s">
        <v>27</v>
      </c>
      <c r="K4" s="141" t="s">
        <v>1040</v>
      </c>
    </row>
    <row r="5" spans="1:12" ht="15">
      <c r="A5" s="63" t="s">
        <v>28</v>
      </c>
      <c r="B5" s="69" t="s">
        <v>23</v>
      </c>
      <c r="C5" s="69" t="s">
        <v>120</v>
      </c>
      <c r="D5" s="69" t="s">
        <v>121</v>
      </c>
      <c r="E5" s="69" t="s">
        <v>122</v>
      </c>
      <c r="F5" s="69">
        <v>2022</v>
      </c>
      <c r="G5" s="69" t="s">
        <v>123</v>
      </c>
      <c r="H5" s="69" t="s">
        <v>26</v>
      </c>
      <c r="I5" s="69" t="s">
        <v>123</v>
      </c>
      <c r="J5" s="69" t="s">
        <v>27</v>
      </c>
      <c r="K5" s="69" t="s">
        <v>1037</v>
      </c>
      <c r="L5" s="100" t="s">
        <v>28</v>
      </c>
    </row>
    <row r="6" spans="1:12" ht="14.5">
      <c r="A6" s="64" t="s">
        <v>55</v>
      </c>
      <c r="B6" s="27">
        <v>6634</v>
      </c>
      <c r="C6" s="27">
        <v>5876</v>
      </c>
      <c r="D6" s="27">
        <v>6948</v>
      </c>
      <c r="E6" s="27">
        <v>6129</v>
      </c>
      <c r="F6" s="27">
        <v>7292</v>
      </c>
      <c r="G6" s="27">
        <v>6432</v>
      </c>
      <c r="H6" s="27">
        <v>7601</v>
      </c>
      <c r="I6" s="27">
        <v>6678</v>
      </c>
      <c r="J6" s="27">
        <v>7859</v>
      </c>
      <c r="K6" s="27">
        <v>6895</v>
      </c>
      <c r="L6" s="101">
        <f>K6/J6</f>
        <v>0.8773380837256648</v>
      </c>
    </row>
    <row r="7" spans="1:12" ht="14.5">
      <c r="A7" s="27" t="s">
        <v>56</v>
      </c>
      <c r="B7" s="27">
        <v>15712</v>
      </c>
      <c r="C7" s="27">
        <v>12552</v>
      </c>
      <c r="D7" s="27">
        <v>16091</v>
      </c>
      <c r="E7" s="27">
        <v>12619</v>
      </c>
      <c r="F7" s="27">
        <v>16461</v>
      </c>
      <c r="G7" s="27">
        <v>12716</v>
      </c>
      <c r="H7" s="27">
        <v>16821</v>
      </c>
      <c r="I7" s="27">
        <v>12817</v>
      </c>
      <c r="J7" s="27">
        <v>17149</v>
      </c>
      <c r="K7" s="27">
        <v>12905</v>
      </c>
      <c r="L7" s="101">
        <f t="shared" ref="L7:L27" si="0">K7/J7</f>
        <v>0.75252201294536125</v>
      </c>
    </row>
    <row r="8" spans="1:12" ht="14.5">
      <c r="A8" s="64" t="s">
        <v>80</v>
      </c>
      <c r="B8" s="27">
        <v>1677</v>
      </c>
      <c r="C8" s="27">
        <v>1420</v>
      </c>
      <c r="D8" s="27">
        <v>1740</v>
      </c>
      <c r="E8" s="27">
        <v>1460</v>
      </c>
      <c r="F8" s="27">
        <v>1799</v>
      </c>
      <c r="G8" s="27">
        <v>1503</v>
      </c>
      <c r="H8" s="27">
        <v>1845</v>
      </c>
      <c r="I8" s="27">
        <v>1526</v>
      </c>
      <c r="J8" s="27">
        <v>1901</v>
      </c>
      <c r="K8" s="27">
        <v>1554</v>
      </c>
      <c r="L8" s="101">
        <f t="shared" si="0"/>
        <v>0.81746449237243557</v>
      </c>
    </row>
    <row r="9" spans="1:12" ht="14.5">
      <c r="A9" s="27" t="s">
        <v>57</v>
      </c>
      <c r="B9" s="27">
        <v>13102</v>
      </c>
      <c r="C9" s="27">
        <v>8533</v>
      </c>
      <c r="D9" s="27">
        <v>13383</v>
      </c>
      <c r="E9" s="27">
        <v>8526</v>
      </c>
      <c r="F9" s="27">
        <v>13656</v>
      </c>
      <c r="G9" s="27">
        <v>8565</v>
      </c>
      <c r="H9" s="27">
        <v>13919</v>
      </c>
      <c r="I9" s="27">
        <v>8612</v>
      </c>
      <c r="J9" s="27">
        <v>14165</v>
      </c>
      <c r="K9" s="27">
        <v>8667</v>
      </c>
      <c r="L9" s="101">
        <f t="shared" si="0"/>
        <v>0.61186021884927644</v>
      </c>
    </row>
    <row r="10" spans="1:12" ht="14.5">
      <c r="A10" s="27" t="s">
        <v>58</v>
      </c>
      <c r="B10" s="27">
        <v>14155</v>
      </c>
      <c r="C10" s="27">
        <v>10265</v>
      </c>
      <c r="D10" s="27">
        <v>14505</v>
      </c>
      <c r="E10" s="27">
        <v>10271</v>
      </c>
      <c r="F10" s="27">
        <v>14882</v>
      </c>
      <c r="G10" s="27">
        <v>10299</v>
      </c>
      <c r="H10" s="27">
        <v>15233</v>
      </c>
      <c r="I10" s="27">
        <v>10352</v>
      </c>
      <c r="J10" s="27">
        <v>15591</v>
      </c>
      <c r="K10" s="27">
        <v>10424</v>
      </c>
      <c r="L10" s="101">
        <f t="shared" si="0"/>
        <v>0.66859085369764604</v>
      </c>
    </row>
    <row r="11" spans="1:12" ht="14.5">
      <c r="A11" s="64" t="s">
        <v>81</v>
      </c>
      <c r="B11" s="27">
        <v>2248</v>
      </c>
      <c r="C11" s="27">
        <v>2091</v>
      </c>
      <c r="D11" s="27">
        <v>2340</v>
      </c>
      <c r="E11" s="27">
        <v>2166</v>
      </c>
      <c r="F11" s="27">
        <v>2437</v>
      </c>
      <c r="G11" s="27">
        <v>2244</v>
      </c>
      <c r="H11" s="27">
        <v>2534</v>
      </c>
      <c r="I11" s="27">
        <v>2327</v>
      </c>
      <c r="J11" s="27">
        <v>2635</v>
      </c>
      <c r="K11" s="27">
        <v>2403</v>
      </c>
      <c r="L11" s="101">
        <f t="shared" si="0"/>
        <v>0.91195445920303608</v>
      </c>
    </row>
    <row r="12" spans="1:12" ht="14.5">
      <c r="A12" s="64" t="s">
        <v>104</v>
      </c>
      <c r="B12" s="27">
        <v>25153</v>
      </c>
      <c r="C12" s="27">
        <v>18733</v>
      </c>
      <c r="D12" s="27">
        <v>25616</v>
      </c>
      <c r="E12" s="27">
        <v>18896</v>
      </c>
      <c r="F12" s="27">
        <v>26106</v>
      </c>
      <c r="G12" s="27">
        <v>19074</v>
      </c>
      <c r="H12" s="27">
        <v>26614</v>
      </c>
      <c r="I12" s="27">
        <v>19260</v>
      </c>
      <c r="J12" s="27">
        <v>27116</v>
      </c>
      <c r="K12" s="27">
        <v>19451</v>
      </c>
      <c r="L12" s="101">
        <f t="shared" si="0"/>
        <v>0.71732556424251359</v>
      </c>
    </row>
    <row r="13" spans="1:12" ht="14.5">
      <c r="A13" s="64" t="s">
        <v>82</v>
      </c>
      <c r="B13" s="27">
        <v>961</v>
      </c>
      <c r="C13" s="27">
        <v>912</v>
      </c>
      <c r="D13" s="27">
        <v>1968</v>
      </c>
      <c r="E13" s="27">
        <v>1829</v>
      </c>
      <c r="F13" s="27">
        <v>2450</v>
      </c>
      <c r="G13" s="27">
        <v>2246</v>
      </c>
      <c r="H13" s="27">
        <v>2946</v>
      </c>
      <c r="I13" s="27">
        <v>2663</v>
      </c>
      <c r="J13" s="27">
        <v>3522</v>
      </c>
      <c r="K13" s="27">
        <v>3146</v>
      </c>
      <c r="L13" s="101">
        <f t="shared" si="0"/>
        <v>0.89324247586598526</v>
      </c>
    </row>
    <row r="14" spans="1:12" ht="14.5">
      <c r="A14" s="27" t="s">
        <v>59</v>
      </c>
      <c r="B14" s="27">
        <v>1020</v>
      </c>
      <c r="C14" s="27">
        <v>933</v>
      </c>
      <c r="D14" s="27">
        <v>1046</v>
      </c>
      <c r="E14" s="27">
        <v>951</v>
      </c>
      <c r="F14" s="27">
        <v>1072</v>
      </c>
      <c r="G14" s="27">
        <v>964</v>
      </c>
      <c r="H14" s="27">
        <v>1090</v>
      </c>
      <c r="I14" s="27">
        <v>971</v>
      </c>
      <c r="J14" s="27">
        <v>1112</v>
      </c>
      <c r="K14" s="27">
        <v>972</v>
      </c>
      <c r="L14" s="101">
        <f t="shared" si="0"/>
        <v>0.87410071942446044</v>
      </c>
    </row>
    <row r="15" spans="1:12" ht="14.5">
      <c r="A15" s="27" t="s">
        <v>60</v>
      </c>
      <c r="B15" s="27">
        <v>3005</v>
      </c>
      <c r="C15" s="27">
        <v>2621</v>
      </c>
      <c r="D15" s="27">
        <v>3128</v>
      </c>
      <c r="E15" s="27">
        <v>2717</v>
      </c>
      <c r="F15" s="27">
        <v>3254</v>
      </c>
      <c r="G15" s="27">
        <v>2801</v>
      </c>
      <c r="H15" s="27">
        <v>3376</v>
      </c>
      <c r="I15" s="27">
        <v>2900</v>
      </c>
      <c r="J15" s="27">
        <v>3500</v>
      </c>
      <c r="K15" s="27">
        <v>2988</v>
      </c>
      <c r="L15" s="101">
        <f t="shared" si="0"/>
        <v>0.85371428571428576</v>
      </c>
    </row>
    <row r="16" spans="1:12" ht="14.5">
      <c r="A16" s="27" t="s">
        <v>61</v>
      </c>
      <c r="B16" s="27">
        <v>71044</v>
      </c>
      <c r="C16" s="27">
        <v>49919</v>
      </c>
      <c r="D16" s="27">
        <v>73045</v>
      </c>
      <c r="E16" s="27">
        <v>50885</v>
      </c>
      <c r="F16" s="27">
        <v>74865</v>
      </c>
      <c r="G16" s="27">
        <v>51755</v>
      </c>
      <c r="H16" s="27">
        <v>76670</v>
      </c>
      <c r="I16" s="27">
        <v>52621</v>
      </c>
      <c r="J16" s="27">
        <v>78503</v>
      </c>
      <c r="K16" s="27">
        <v>53717</v>
      </c>
      <c r="L16" s="101">
        <f t="shared" si="0"/>
        <v>0.68426684330535137</v>
      </c>
    </row>
    <row r="17" spans="1:12" ht="14.5">
      <c r="A17" s="54" t="s">
        <v>62</v>
      </c>
      <c r="B17" s="54">
        <v>1576</v>
      </c>
      <c r="C17" s="54">
        <v>1454</v>
      </c>
      <c r="D17" s="54">
        <v>1638</v>
      </c>
      <c r="E17" s="54">
        <v>1506</v>
      </c>
      <c r="F17" s="54">
        <v>1687</v>
      </c>
      <c r="G17" s="54">
        <v>1541</v>
      </c>
      <c r="H17" s="54">
        <v>1761</v>
      </c>
      <c r="I17" s="54">
        <v>1584</v>
      </c>
      <c r="J17" s="54">
        <v>1808</v>
      </c>
      <c r="K17" s="54">
        <v>1607</v>
      </c>
      <c r="L17" s="101">
        <f t="shared" si="0"/>
        <v>0.88882743362831862</v>
      </c>
    </row>
    <row r="18" spans="1:12" ht="14.5">
      <c r="A18" s="54" t="s">
        <v>63</v>
      </c>
      <c r="B18" s="54">
        <v>4068</v>
      </c>
      <c r="C18" s="54">
        <v>2844</v>
      </c>
      <c r="D18" s="54">
        <v>4136</v>
      </c>
      <c r="E18" s="54">
        <v>2866</v>
      </c>
      <c r="F18" s="54">
        <v>4175</v>
      </c>
      <c r="G18" s="54">
        <v>2847</v>
      </c>
      <c r="H18" s="54">
        <v>4224</v>
      </c>
      <c r="I18" s="54">
        <v>2840</v>
      </c>
      <c r="J18" s="54">
        <v>4285</v>
      </c>
      <c r="K18" s="54">
        <v>2848</v>
      </c>
      <c r="L18" s="101">
        <f t="shared" si="0"/>
        <v>0.66464410735122526</v>
      </c>
    </row>
    <row r="19" spans="1:12" ht="14.5">
      <c r="A19" s="77" t="s">
        <v>83</v>
      </c>
      <c r="B19" s="54">
        <v>616</v>
      </c>
      <c r="C19" s="54">
        <v>533</v>
      </c>
      <c r="D19" s="54">
        <v>636</v>
      </c>
      <c r="E19" s="54">
        <v>542</v>
      </c>
      <c r="F19" s="54">
        <v>663</v>
      </c>
      <c r="G19" s="54">
        <v>557</v>
      </c>
      <c r="H19" s="54">
        <v>687</v>
      </c>
      <c r="I19" s="54">
        <v>568</v>
      </c>
      <c r="J19" s="54">
        <v>704</v>
      </c>
      <c r="K19" s="54">
        <v>562</v>
      </c>
      <c r="L19" s="101">
        <f t="shared" si="0"/>
        <v>0.79829545454545459</v>
      </c>
    </row>
    <row r="20" spans="1:12" ht="14.5">
      <c r="A20" s="54" t="s">
        <v>64</v>
      </c>
      <c r="B20" s="54">
        <v>15462</v>
      </c>
      <c r="C20" s="54">
        <v>10397</v>
      </c>
      <c r="D20" s="54">
        <v>16022</v>
      </c>
      <c r="E20" s="54">
        <v>10799</v>
      </c>
      <c r="F20" s="54">
        <v>16590</v>
      </c>
      <c r="G20" s="54">
        <v>11220</v>
      </c>
      <c r="H20" s="54">
        <v>17140</v>
      </c>
      <c r="I20" s="54">
        <v>11635</v>
      </c>
      <c r="J20" s="54">
        <v>17695</v>
      </c>
      <c r="K20" s="54">
        <v>12103</v>
      </c>
      <c r="L20" s="101">
        <f t="shared" si="0"/>
        <v>0.68397852500706413</v>
      </c>
    </row>
    <row r="21" spans="1:12" ht="14.5">
      <c r="A21" s="54" t="s">
        <v>65</v>
      </c>
      <c r="B21" s="54">
        <v>7561</v>
      </c>
      <c r="C21" s="54">
        <v>3468</v>
      </c>
      <c r="D21" s="54">
        <v>7666</v>
      </c>
      <c r="E21" s="54">
        <v>3372</v>
      </c>
      <c r="F21" s="54">
        <v>7881</v>
      </c>
      <c r="G21" s="54">
        <v>3409</v>
      </c>
      <c r="H21" s="54">
        <v>8015</v>
      </c>
      <c r="I21" s="54">
        <v>3382</v>
      </c>
      <c r="J21" s="54">
        <v>8096</v>
      </c>
      <c r="K21" s="54">
        <v>3307</v>
      </c>
      <c r="L21" s="101">
        <f t="shared" si="0"/>
        <v>0.40847332015810278</v>
      </c>
    </row>
    <row r="22" spans="1:12" ht="14.5">
      <c r="A22" s="54" t="s">
        <v>66</v>
      </c>
      <c r="B22" s="54">
        <v>9592</v>
      </c>
      <c r="C22" s="54">
        <v>5832</v>
      </c>
      <c r="D22" s="54">
        <v>9764</v>
      </c>
      <c r="E22" s="54">
        <v>5897</v>
      </c>
      <c r="F22" s="54">
        <v>9935</v>
      </c>
      <c r="G22" s="54">
        <v>6000</v>
      </c>
      <c r="H22" s="54">
        <v>10125</v>
      </c>
      <c r="I22" s="54">
        <v>6113</v>
      </c>
      <c r="J22" s="54">
        <v>10270</v>
      </c>
      <c r="K22" s="54">
        <v>6222</v>
      </c>
      <c r="L22" s="101">
        <f t="shared" si="0"/>
        <v>0.60584225900681599</v>
      </c>
    </row>
    <row r="23" spans="1:12" ht="14.5">
      <c r="A23" s="77" t="s">
        <v>84</v>
      </c>
      <c r="B23" s="54">
        <v>2998</v>
      </c>
      <c r="C23" s="54">
        <v>2974</v>
      </c>
      <c r="D23" s="54">
        <v>3175</v>
      </c>
      <c r="E23" s="54">
        <v>3146</v>
      </c>
      <c r="F23" s="54">
        <v>3353</v>
      </c>
      <c r="G23" s="54">
        <v>3314</v>
      </c>
      <c r="H23" s="54">
        <v>3531</v>
      </c>
      <c r="I23" s="54">
        <v>3473</v>
      </c>
      <c r="J23" s="54">
        <v>3733</v>
      </c>
      <c r="K23" s="54">
        <v>3650</v>
      </c>
      <c r="L23" s="101">
        <f t="shared" si="0"/>
        <v>0.97776587195285292</v>
      </c>
    </row>
    <row r="24" spans="1:12" ht="14.5">
      <c r="A24" s="54" t="s">
        <v>67</v>
      </c>
      <c r="B24" s="54">
        <v>755</v>
      </c>
      <c r="C24" s="54">
        <v>658</v>
      </c>
      <c r="D24" s="54">
        <v>783</v>
      </c>
      <c r="E24" s="54">
        <v>682</v>
      </c>
      <c r="F24" s="54">
        <v>810</v>
      </c>
      <c r="G24" s="54">
        <v>708</v>
      </c>
      <c r="H24" s="54">
        <v>848</v>
      </c>
      <c r="I24" s="54">
        <v>740</v>
      </c>
      <c r="J24" s="54">
        <v>872</v>
      </c>
      <c r="K24" s="54">
        <v>756</v>
      </c>
      <c r="L24" s="101">
        <f t="shared" si="0"/>
        <v>0.8669724770642202</v>
      </c>
    </row>
    <row r="25" spans="1:12" ht="14.5">
      <c r="A25" s="54" t="s">
        <v>68</v>
      </c>
      <c r="B25" s="54">
        <v>206777</v>
      </c>
      <c r="C25" s="54">
        <v>141725</v>
      </c>
      <c r="D25" s="54">
        <v>210227</v>
      </c>
      <c r="E25" s="54">
        <v>142095</v>
      </c>
      <c r="F25" s="54">
        <v>213562</v>
      </c>
      <c r="G25" s="54">
        <v>142550</v>
      </c>
      <c r="H25" s="54">
        <v>216788</v>
      </c>
      <c r="I25" s="54">
        <v>142982</v>
      </c>
      <c r="J25" s="54">
        <v>219956</v>
      </c>
      <c r="K25" s="54">
        <v>143758</v>
      </c>
      <c r="L25" s="101">
        <f t="shared" si="0"/>
        <v>0.65357616977941047</v>
      </c>
    </row>
    <row r="26" spans="1:12" ht="14.5">
      <c r="A26" s="54" t="s">
        <v>69</v>
      </c>
      <c r="B26" s="54">
        <v>7062</v>
      </c>
      <c r="C26" s="54">
        <v>5627</v>
      </c>
      <c r="D26" s="54">
        <v>7212</v>
      </c>
      <c r="E26" s="54">
        <v>5606</v>
      </c>
      <c r="F26" s="54">
        <v>7285</v>
      </c>
      <c r="G26" s="54">
        <v>5550</v>
      </c>
      <c r="H26" s="54">
        <v>7365</v>
      </c>
      <c r="I26" s="54">
        <v>5473</v>
      </c>
      <c r="J26" s="54">
        <v>7480</v>
      </c>
      <c r="K26" s="54">
        <v>5461</v>
      </c>
      <c r="L26" s="101">
        <f t="shared" si="0"/>
        <v>0.73008021390374334</v>
      </c>
    </row>
    <row r="27" spans="1:12" ht="14.5">
      <c r="A27" s="54" t="s">
        <v>70</v>
      </c>
      <c r="B27" s="54">
        <v>18083</v>
      </c>
      <c r="C27" s="54">
        <v>11122</v>
      </c>
      <c r="D27" s="54">
        <v>18337</v>
      </c>
      <c r="E27" s="54">
        <v>11044</v>
      </c>
      <c r="F27" s="54">
        <v>18528</v>
      </c>
      <c r="G27" s="54">
        <v>10973</v>
      </c>
      <c r="H27" s="54">
        <v>18787</v>
      </c>
      <c r="I27" s="54">
        <v>10967</v>
      </c>
      <c r="J27" s="54">
        <v>19027</v>
      </c>
      <c r="K27" s="54">
        <v>11009</v>
      </c>
      <c r="L27" s="101">
        <f t="shared" si="0"/>
        <v>0.57859883323697903</v>
      </c>
    </row>
    <row r="28" spans="1:12" ht="15">
      <c r="A28" s="70" t="s">
        <v>37</v>
      </c>
      <c r="B28" s="65" t="s">
        <v>23</v>
      </c>
      <c r="C28" s="66" t="s">
        <v>24</v>
      </c>
      <c r="D28" s="66" t="s">
        <v>25</v>
      </c>
      <c r="E28" s="66" t="s">
        <v>39</v>
      </c>
      <c r="F28" s="66">
        <v>2022</v>
      </c>
      <c r="G28" s="66" t="s">
        <v>40</v>
      </c>
      <c r="H28" s="66" t="s">
        <v>26</v>
      </c>
      <c r="I28" s="66" t="s">
        <v>41</v>
      </c>
      <c r="J28" s="66" t="s">
        <v>27</v>
      </c>
      <c r="K28" s="66" t="s">
        <v>42</v>
      </c>
      <c r="L28" s="100" t="s">
        <v>37</v>
      </c>
    </row>
    <row r="29" spans="1:12" ht="14.5">
      <c r="A29" s="64" t="s">
        <v>55</v>
      </c>
      <c r="B29" s="54">
        <v>4723</v>
      </c>
      <c r="C29" s="54">
        <v>4314</v>
      </c>
      <c r="D29" s="54">
        <v>4928</v>
      </c>
      <c r="E29" s="54">
        <v>4481</v>
      </c>
      <c r="F29" s="54">
        <v>5175</v>
      </c>
      <c r="G29" s="54">
        <v>4694</v>
      </c>
      <c r="H29" s="54">
        <v>5399</v>
      </c>
      <c r="I29" s="54">
        <v>4868</v>
      </c>
      <c r="J29" s="54">
        <v>5600</v>
      </c>
      <c r="K29" s="54">
        <v>5030</v>
      </c>
      <c r="L29" s="101">
        <f>K29/J29</f>
        <v>0.89821428571428574</v>
      </c>
    </row>
    <row r="30" spans="1:12" ht="14.5">
      <c r="A30" s="27" t="s">
        <v>56</v>
      </c>
      <c r="B30" s="54">
        <v>14706</v>
      </c>
      <c r="C30" s="54">
        <v>11654</v>
      </c>
      <c r="D30" s="54">
        <v>15025</v>
      </c>
      <c r="E30" s="54">
        <v>11672</v>
      </c>
      <c r="F30" s="54">
        <v>15338</v>
      </c>
      <c r="G30" s="54">
        <v>11720</v>
      </c>
      <c r="H30" s="54">
        <v>15641</v>
      </c>
      <c r="I30" s="54">
        <v>11775</v>
      </c>
      <c r="J30" s="54">
        <v>15929</v>
      </c>
      <c r="K30" s="54">
        <v>11824</v>
      </c>
      <c r="L30" s="101">
        <f t="shared" ref="L30:L50" si="1">K30/J30</f>
        <v>0.74229392931131899</v>
      </c>
    </row>
    <row r="31" spans="1:12" ht="14.5">
      <c r="A31" s="64" t="s">
        <v>80</v>
      </c>
      <c r="B31" s="54">
        <v>1449</v>
      </c>
      <c r="C31" s="54">
        <v>1201</v>
      </c>
      <c r="D31" s="54">
        <v>1493</v>
      </c>
      <c r="E31" s="54">
        <v>1222</v>
      </c>
      <c r="F31" s="54">
        <v>1533</v>
      </c>
      <c r="G31" s="54">
        <v>1247</v>
      </c>
      <c r="H31" s="54">
        <v>1561</v>
      </c>
      <c r="I31" s="54">
        <v>1252</v>
      </c>
      <c r="J31" s="54">
        <v>1601</v>
      </c>
      <c r="K31" s="54">
        <v>1267</v>
      </c>
      <c r="L31" s="101">
        <f t="shared" si="1"/>
        <v>0.79138038725796378</v>
      </c>
    </row>
    <row r="32" spans="1:12" ht="14.5">
      <c r="A32" s="27" t="s">
        <v>57</v>
      </c>
      <c r="B32" s="54">
        <v>13034</v>
      </c>
      <c r="C32" s="54">
        <v>8503</v>
      </c>
      <c r="D32" s="54">
        <v>13313</v>
      </c>
      <c r="E32" s="54">
        <v>8494</v>
      </c>
      <c r="F32" s="54">
        <v>13584</v>
      </c>
      <c r="G32" s="54">
        <v>8532</v>
      </c>
      <c r="H32" s="54">
        <v>13847</v>
      </c>
      <c r="I32" s="54">
        <v>8580</v>
      </c>
      <c r="J32" s="54">
        <v>14089</v>
      </c>
      <c r="K32" s="54">
        <v>8631</v>
      </c>
      <c r="L32" s="101">
        <f t="shared" si="1"/>
        <v>0.61260557882035627</v>
      </c>
    </row>
    <row r="33" spans="1:12" ht="14.5">
      <c r="A33" s="27" t="s">
        <v>58</v>
      </c>
      <c r="B33" s="54">
        <v>12652</v>
      </c>
      <c r="C33" s="54">
        <v>8951</v>
      </c>
      <c r="D33" s="54">
        <v>12915</v>
      </c>
      <c r="E33" s="54">
        <v>8894</v>
      </c>
      <c r="F33" s="54">
        <v>13207</v>
      </c>
      <c r="G33" s="54">
        <v>8858</v>
      </c>
      <c r="H33" s="54">
        <v>13484</v>
      </c>
      <c r="I33" s="54">
        <v>8840</v>
      </c>
      <c r="J33" s="54">
        <v>13776</v>
      </c>
      <c r="K33" s="54">
        <v>8866</v>
      </c>
      <c r="L33" s="101">
        <f t="shared" si="1"/>
        <v>0.64358304297328683</v>
      </c>
    </row>
    <row r="34" spans="1:12" ht="14.5">
      <c r="A34" s="64" t="s">
        <v>81</v>
      </c>
      <c r="B34" s="54">
        <v>2119</v>
      </c>
      <c r="C34" s="54">
        <v>1966</v>
      </c>
      <c r="D34" s="54">
        <v>2195</v>
      </c>
      <c r="E34" s="54">
        <v>2025</v>
      </c>
      <c r="F34" s="54">
        <v>2278</v>
      </c>
      <c r="G34" s="54">
        <v>2089</v>
      </c>
      <c r="H34" s="54">
        <v>2360</v>
      </c>
      <c r="I34" s="54">
        <v>2157</v>
      </c>
      <c r="J34" s="54">
        <v>2451</v>
      </c>
      <c r="K34" s="54">
        <v>2223</v>
      </c>
      <c r="L34" s="101">
        <f t="shared" si="1"/>
        <v>0.90697674418604646</v>
      </c>
    </row>
    <row r="35" spans="1:12" ht="14.5">
      <c r="A35" s="64" t="s">
        <v>104</v>
      </c>
      <c r="B35" s="54">
        <v>19700</v>
      </c>
      <c r="C35" s="54">
        <v>14055</v>
      </c>
      <c r="D35" s="54">
        <v>19989</v>
      </c>
      <c r="E35" s="54">
        <v>14139</v>
      </c>
      <c r="F35" s="54">
        <v>20281</v>
      </c>
      <c r="G35" s="54">
        <v>14199</v>
      </c>
      <c r="H35" s="54">
        <v>20575</v>
      </c>
      <c r="I35" s="54">
        <v>14268</v>
      </c>
      <c r="J35" s="54">
        <v>20866</v>
      </c>
      <c r="K35" s="54">
        <v>14344</v>
      </c>
      <c r="L35" s="101">
        <f t="shared" si="1"/>
        <v>0.68743410332598487</v>
      </c>
    </row>
    <row r="36" spans="1:12" ht="14.5">
      <c r="A36" s="64" t="s">
        <v>82</v>
      </c>
      <c r="B36" s="54">
        <v>874</v>
      </c>
      <c r="C36" s="54">
        <v>831</v>
      </c>
      <c r="D36" s="54">
        <v>1815</v>
      </c>
      <c r="E36" s="54">
        <v>1689</v>
      </c>
      <c r="F36" s="54">
        <v>2251</v>
      </c>
      <c r="G36" s="54">
        <v>2062</v>
      </c>
      <c r="H36" s="54">
        <v>2684</v>
      </c>
      <c r="I36" s="54">
        <v>2420</v>
      </c>
      <c r="J36" s="54">
        <v>3173</v>
      </c>
      <c r="K36" s="54">
        <v>2822</v>
      </c>
      <c r="L36" s="101">
        <f t="shared" si="1"/>
        <v>0.88937913646391431</v>
      </c>
    </row>
    <row r="37" spans="1:12" ht="14.5">
      <c r="A37" s="27" t="s">
        <v>59</v>
      </c>
      <c r="B37" s="54">
        <v>378</v>
      </c>
      <c r="C37" s="54">
        <v>361</v>
      </c>
      <c r="D37" s="54">
        <v>392</v>
      </c>
      <c r="E37" s="54">
        <v>374</v>
      </c>
      <c r="F37" s="54">
        <v>399</v>
      </c>
      <c r="G37" s="54">
        <v>376</v>
      </c>
      <c r="H37" s="54">
        <v>400</v>
      </c>
      <c r="I37" s="54">
        <v>375</v>
      </c>
      <c r="J37" s="54">
        <v>407</v>
      </c>
      <c r="K37" s="54">
        <v>375</v>
      </c>
      <c r="L37" s="101">
        <f t="shared" si="1"/>
        <v>0.92137592137592139</v>
      </c>
    </row>
    <row r="38" spans="1:12" ht="14.5">
      <c r="A38" s="27" t="s">
        <v>60</v>
      </c>
      <c r="B38" s="54">
        <v>2796</v>
      </c>
      <c r="C38" s="54">
        <v>2444</v>
      </c>
      <c r="D38" s="54">
        <v>2916</v>
      </c>
      <c r="E38" s="54">
        <v>2539</v>
      </c>
      <c r="F38" s="54">
        <v>3034</v>
      </c>
      <c r="G38" s="54">
        <v>2616</v>
      </c>
      <c r="H38" s="54">
        <v>3149</v>
      </c>
      <c r="I38" s="54">
        <v>2708</v>
      </c>
      <c r="J38" s="54">
        <v>3265</v>
      </c>
      <c r="K38" s="54">
        <v>2793</v>
      </c>
      <c r="L38" s="101">
        <f t="shared" si="1"/>
        <v>0.85543644716692191</v>
      </c>
    </row>
    <row r="39" spans="1:12" ht="14.5">
      <c r="A39" s="27" t="s">
        <v>61</v>
      </c>
      <c r="B39" s="54">
        <v>30991</v>
      </c>
      <c r="C39" s="54">
        <v>24432</v>
      </c>
      <c r="D39" s="54">
        <v>32219</v>
      </c>
      <c r="E39" s="54">
        <v>25181</v>
      </c>
      <c r="F39" s="54">
        <v>33334</v>
      </c>
      <c r="G39" s="54">
        <v>25835</v>
      </c>
      <c r="H39" s="54">
        <v>34468</v>
      </c>
      <c r="I39" s="54">
        <v>26539</v>
      </c>
      <c r="J39" s="54">
        <v>35654</v>
      </c>
      <c r="K39" s="54">
        <v>27347</v>
      </c>
      <c r="L39" s="101">
        <f t="shared" si="1"/>
        <v>0.76701071408537613</v>
      </c>
    </row>
    <row r="40" spans="1:12" ht="14.5">
      <c r="A40" s="54" t="s">
        <v>62</v>
      </c>
      <c r="B40" s="54">
        <v>716</v>
      </c>
      <c r="C40" s="54">
        <v>694</v>
      </c>
      <c r="D40" s="54">
        <v>738</v>
      </c>
      <c r="E40" s="54">
        <v>713</v>
      </c>
      <c r="F40" s="54">
        <v>759</v>
      </c>
      <c r="G40" s="54">
        <v>729</v>
      </c>
      <c r="H40" s="54">
        <v>791</v>
      </c>
      <c r="I40" s="54">
        <v>752</v>
      </c>
      <c r="J40" s="54">
        <v>814</v>
      </c>
      <c r="K40" s="54">
        <v>764</v>
      </c>
      <c r="L40" s="101">
        <f t="shared" si="1"/>
        <v>0.93857493857493857</v>
      </c>
    </row>
    <row r="41" spans="1:12" ht="14.5">
      <c r="A41" s="54" t="s">
        <v>63</v>
      </c>
      <c r="B41" s="54">
        <v>2265</v>
      </c>
      <c r="C41" s="54">
        <v>2070</v>
      </c>
      <c r="D41" s="54">
        <v>2342</v>
      </c>
      <c r="E41" s="54">
        <v>2114</v>
      </c>
      <c r="F41" s="54">
        <v>2391</v>
      </c>
      <c r="G41" s="54">
        <v>2116</v>
      </c>
      <c r="H41" s="54">
        <v>2439</v>
      </c>
      <c r="I41" s="54">
        <v>2129</v>
      </c>
      <c r="J41" s="54">
        <v>2512</v>
      </c>
      <c r="K41" s="54">
        <v>2163</v>
      </c>
      <c r="L41" s="101">
        <f t="shared" si="1"/>
        <v>0.86106687898089174</v>
      </c>
    </row>
    <row r="42" spans="1:12" ht="14.5">
      <c r="A42" s="77" t="s">
        <v>83</v>
      </c>
      <c r="B42" s="54">
        <v>252</v>
      </c>
      <c r="C42" s="54">
        <v>252</v>
      </c>
      <c r="D42" s="54">
        <v>265</v>
      </c>
      <c r="E42" s="54">
        <v>263</v>
      </c>
      <c r="F42" s="54">
        <v>286</v>
      </c>
      <c r="G42" s="54">
        <v>282</v>
      </c>
      <c r="H42" s="54">
        <v>304</v>
      </c>
      <c r="I42" s="54">
        <v>299</v>
      </c>
      <c r="J42" s="54">
        <v>315</v>
      </c>
      <c r="K42" s="54">
        <v>307</v>
      </c>
      <c r="L42" s="101">
        <f t="shared" si="1"/>
        <v>0.97460317460317458</v>
      </c>
    </row>
    <row r="43" spans="1:12" ht="14.5">
      <c r="A43" s="54" t="s">
        <v>64</v>
      </c>
      <c r="B43" s="54">
        <v>10964</v>
      </c>
      <c r="C43" s="54">
        <v>7467</v>
      </c>
      <c r="D43" s="54">
        <v>11385</v>
      </c>
      <c r="E43" s="54">
        <v>7778</v>
      </c>
      <c r="F43" s="54">
        <v>11811</v>
      </c>
      <c r="G43" s="54">
        <v>8092</v>
      </c>
      <c r="H43" s="54">
        <v>12200</v>
      </c>
      <c r="I43" s="54">
        <v>8385</v>
      </c>
      <c r="J43" s="54">
        <v>12595</v>
      </c>
      <c r="K43" s="54">
        <v>8704</v>
      </c>
      <c r="L43" s="101">
        <f t="shared" si="1"/>
        <v>0.69106788408098452</v>
      </c>
    </row>
    <row r="44" spans="1:12" ht="14.5">
      <c r="A44" s="54" t="s">
        <v>65</v>
      </c>
      <c r="B44" s="54">
        <v>5721</v>
      </c>
      <c r="C44" s="54">
        <v>2685</v>
      </c>
      <c r="D44" s="54">
        <v>5805</v>
      </c>
      <c r="E44" s="54">
        <v>2611</v>
      </c>
      <c r="F44" s="54">
        <v>5987</v>
      </c>
      <c r="G44" s="54">
        <v>2654</v>
      </c>
      <c r="H44" s="54">
        <v>6101</v>
      </c>
      <c r="I44" s="54">
        <v>2637</v>
      </c>
      <c r="J44" s="54">
        <v>6169</v>
      </c>
      <c r="K44" s="54">
        <v>2571</v>
      </c>
      <c r="L44" s="101">
        <f t="shared" si="1"/>
        <v>0.41676122548224998</v>
      </c>
    </row>
    <row r="45" spans="1:12" ht="14.5">
      <c r="A45" s="54" t="s">
        <v>66</v>
      </c>
      <c r="B45" s="54">
        <v>9121</v>
      </c>
      <c r="C45" s="54">
        <v>5418</v>
      </c>
      <c r="D45" s="54">
        <v>9252</v>
      </c>
      <c r="E45" s="54">
        <v>5448</v>
      </c>
      <c r="F45" s="54">
        <v>9385</v>
      </c>
      <c r="G45" s="54">
        <v>5519</v>
      </c>
      <c r="H45" s="54">
        <v>9533</v>
      </c>
      <c r="I45" s="54">
        <v>5598</v>
      </c>
      <c r="J45" s="54">
        <v>9652</v>
      </c>
      <c r="K45" s="54">
        <v>5684</v>
      </c>
      <c r="L45" s="101">
        <f t="shared" si="1"/>
        <v>0.58889349357646081</v>
      </c>
    </row>
    <row r="46" spans="1:12" ht="14.5">
      <c r="A46" s="77" t="s">
        <v>84</v>
      </c>
      <c r="B46" s="54">
        <v>2332</v>
      </c>
      <c r="C46" s="54">
        <v>2311</v>
      </c>
      <c r="D46" s="54">
        <v>2473</v>
      </c>
      <c r="E46" s="54">
        <v>2446</v>
      </c>
      <c r="F46" s="54">
        <v>2618</v>
      </c>
      <c r="G46" s="54">
        <v>2586</v>
      </c>
      <c r="H46" s="54">
        <v>2753</v>
      </c>
      <c r="I46" s="54">
        <v>2706</v>
      </c>
      <c r="J46" s="54">
        <v>2894</v>
      </c>
      <c r="K46" s="54">
        <v>2827</v>
      </c>
      <c r="L46" s="101">
        <f t="shared" si="1"/>
        <v>0.97684865238424323</v>
      </c>
    </row>
    <row r="47" spans="1:12" ht="14.5">
      <c r="A47" s="54" t="s">
        <v>67</v>
      </c>
      <c r="B47" s="54">
        <v>315</v>
      </c>
      <c r="C47" s="54">
        <v>297</v>
      </c>
      <c r="D47" s="54">
        <v>332</v>
      </c>
      <c r="E47" s="54">
        <v>314</v>
      </c>
      <c r="F47" s="54">
        <v>350</v>
      </c>
      <c r="G47" s="54">
        <v>330</v>
      </c>
      <c r="H47" s="54">
        <v>369</v>
      </c>
      <c r="I47" s="54">
        <v>348</v>
      </c>
      <c r="J47" s="54">
        <v>383</v>
      </c>
      <c r="K47" s="54">
        <v>360</v>
      </c>
      <c r="L47" s="101">
        <f t="shared" si="1"/>
        <v>0.93994778067885121</v>
      </c>
    </row>
    <row r="48" spans="1:12" ht="14.5">
      <c r="A48" s="54" t="s">
        <v>68</v>
      </c>
      <c r="B48" s="54">
        <v>185754</v>
      </c>
      <c r="C48" s="54">
        <v>124842</v>
      </c>
      <c r="D48" s="54">
        <v>188620</v>
      </c>
      <c r="E48" s="54">
        <v>125003</v>
      </c>
      <c r="F48" s="54">
        <v>191438</v>
      </c>
      <c r="G48" s="54">
        <v>125301</v>
      </c>
      <c r="H48" s="54">
        <v>194166</v>
      </c>
      <c r="I48" s="54">
        <v>125554</v>
      </c>
      <c r="J48" s="54">
        <v>196840</v>
      </c>
      <c r="K48" s="54">
        <v>126123</v>
      </c>
      <c r="L48" s="101">
        <f t="shared" si="1"/>
        <v>0.64073867100182891</v>
      </c>
    </row>
    <row r="49" spans="1:12" ht="14.5">
      <c r="A49" s="54" t="s">
        <v>69</v>
      </c>
      <c r="B49" s="54">
        <v>6784</v>
      </c>
      <c r="C49" s="54">
        <v>5353</v>
      </c>
      <c r="D49" s="54">
        <v>6915</v>
      </c>
      <c r="E49" s="54">
        <v>5318</v>
      </c>
      <c r="F49" s="54">
        <v>6977</v>
      </c>
      <c r="G49" s="54">
        <v>5251</v>
      </c>
      <c r="H49" s="54">
        <v>7047</v>
      </c>
      <c r="I49" s="54">
        <v>5167</v>
      </c>
      <c r="J49" s="54">
        <v>7144</v>
      </c>
      <c r="K49" s="54">
        <v>5141</v>
      </c>
      <c r="L49" s="101">
        <f t="shared" si="1"/>
        <v>0.71962486002239645</v>
      </c>
    </row>
    <row r="50" spans="1:12" ht="14.5">
      <c r="A50" s="54" t="s">
        <v>70</v>
      </c>
      <c r="B50" s="54">
        <v>9113</v>
      </c>
      <c r="C50" s="54">
        <v>6384</v>
      </c>
      <c r="D50" s="54">
        <v>9321</v>
      </c>
      <c r="E50" s="54">
        <v>6392</v>
      </c>
      <c r="F50" s="54">
        <v>9536</v>
      </c>
      <c r="G50" s="54">
        <v>6423</v>
      </c>
      <c r="H50" s="54">
        <v>9782</v>
      </c>
      <c r="I50" s="54">
        <v>6497</v>
      </c>
      <c r="J50" s="54">
        <v>10006</v>
      </c>
      <c r="K50" s="54">
        <v>6586</v>
      </c>
      <c r="L50" s="101">
        <f t="shared" si="1"/>
        <v>0.65820507695382768</v>
      </c>
    </row>
    <row r="51" spans="1:12" ht="15">
      <c r="A51" s="70" t="s">
        <v>38</v>
      </c>
      <c r="B51" s="67" t="s">
        <v>23</v>
      </c>
      <c r="C51" s="68" t="s">
        <v>24</v>
      </c>
      <c r="D51" s="68" t="s">
        <v>25</v>
      </c>
      <c r="E51" s="68" t="s">
        <v>39</v>
      </c>
      <c r="F51" s="68">
        <v>2022</v>
      </c>
      <c r="G51" s="68" t="s">
        <v>40</v>
      </c>
      <c r="H51" s="68" t="s">
        <v>26</v>
      </c>
      <c r="I51" s="68" t="s">
        <v>41</v>
      </c>
      <c r="J51" s="68" t="s">
        <v>27</v>
      </c>
      <c r="K51" s="68" t="s">
        <v>42</v>
      </c>
      <c r="L51" s="100" t="s">
        <v>38</v>
      </c>
    </row>
    <row r="52" spans="1:12" ht="14.5">
      <c r="A52" s="64" t="s">
        <v>55</v>
      </c>
      <c r="B52" s="54">
        <v>1911</v>
      </c>
      <c r="C52" s="54">
        <v>1562</v>
      </c>
      <c r="D52" s="54">
        <v>2020</v>
      </c>
      <c r="E52" s="54">
        <v>1648</v>
      </c>
      <c r="F52" s="54">
        <v>2117</v>
      </c>
      <c r="G52" s="54">
        <v>1738</v>
      </c>
      <c r="H52" s="54">
        <v>2202</v>
      </c>
      <c r="I52" s="54">
        <v>1810</v>
      </c>
      <c r="J52" s="54">
        <v>2259</v>
      </c>
      <c r="K52" s="54">
        <v>1865</v>
      </c>
      <c r="L52" s="101">
        <f>K52/J52</f>
        <v>0.82558654271801679</v>
      </c>
    </row>
    <row r="53" spans="1:12" ht="14.5">
      <c r="A53" s="27" t="s">
        <v>56</v>
      </c>
      <c r="B53" s="54">
        <v>1006</v>
      </c>
      <c r="C53" s="54">
        <v>898</v>
      </c>
      <c r="D53" s="54">
        <v>1066</v>
      </c>
      <c r="E53" s="54">
        <v>947</v>
      </c>
      <c r="F53" s="54">
        <v>1123</v>
      </c>
      <c r="G53" s="54">
        <v>996</v>
      </c>
      <c r="H53" s="54">
        <v>1180</v>
      </c>
      <c r="I53" s="54">
        <v>1042</v>
      </c>
      <c r="J53" s="54">
        <v>1220</v>
      </c>
      <c r="K53" s="54">
        <v>1081</v>
      </c>
      <c r="L53" s="101">
        <f t="shared" ref="L53:L73" si="2">K53/J53</f>
        <v>0.88606557377049178</v>
      </c>
    </row>
    <row r="54" spans="1:12" ht="14.5">
      <c r="A54" s="64" t="s">
        <v>80</v>
      </c>
      <c r="B54" s="54">
        <v>228</v>
      </c>
      <c r="C54" s="54">
        <v>219</v>
      </c>
      <c r="D54" s="54">
        <v>247</v>
      </c>
      <c r="E54" s="54">
        <v>238</v>
      </c>
      <c r="F54" s="54">
        <v>266</v>
      </c>
      <c r="G54" s="54">
        <v>256</v>
      </c>
      <c r="H54" s="54">
        <v>284</v>
      </c>
      <c r="I54" s="54">
        <v>274</v>
      </c>
      <c r="J54" s="54">
        <v>300</v>
      </c>
      <c r="K54" s="54">
        <v>287</v>
      </c>
      <c r="L54" s="101">
        <f t="shared" si="2"/>
        <v>0.95666666666666667</v>
      </c>
    </row>
    <row r="55" spans="1:12" ht="14.5">
      <c r="A55" s="27" t="s">
        <v>57</v>
      </c>
      <c r="B55" s="54">
        <v>68</v>
      </c>
      <c r="C55" s="54">
        <v>30</v>
      </c>
      <c r="D55" s="54">
        <v>70</v>
      </c>
      <c r="E55" s="54">
        <v>32</v>
      </c>
      <c r="F55" s="54">
        <v>72</v>
      </c>
      <c r="G55" s="54">
        <v>33</v>
      </c>
      <c r="H55" s="54">
        <v>72</v>
      </c>
      <c r="I55" s="54">
        <v>32</v>
      </c>
      <c r="J55" s="54">
        <v>76</v>
      </c>
      <c r="K55" s="54">
        <v>36</v>
      </c>
      <c r="L55" s="101">
        <f t="shared" si="2"/>
        <v>0.47368421052631576</v>
      </c>
    </row>
    <row r="56" spans="1:12" ht="14.5">
      <c r="A56" s="27" t="s">
        <v>58</v>
      </c>
      <c r="B56" s="54">
        <v>1503</v>
      </c>
      <c r="C56" s="54">
        <v>1314</v>
      </c>
      <c r="D56" s="54">
        <v>1590</v>
      </c>
      <c r="E56" s="54">
        <v>1377</v>
      </c>
      <c r="F56" s="54">
        <v>1675</v>
      </c>
      <c r="G56" s="54">
        <v>1441</v>
      </c>
      <c r="H56" s="54">
        <v>1749</v>
      </c>
      <c r="I56" s="54">
        <v>1512</v>
      </c>
      <c r="J56" s="54">
        <v>1815</v>
      </c>
      <c r="K56" s="54">
        <v>1558</v>
      </c>
      <c r="L56" s="101">
        <f t="shared" si="2"/>
        <v>0.85840220385674926</v>
      </c>
    </row>
    <row r="57" spans="1:12" ht="14.5">
      <c r="A57" s="64" t="s">
        <v>81</v>
      </c>
      <c r="B57" s="54">
        <v>129</v>
      </c>
      <c r="C57" s="54">
        <v>125</v>
      </c>
      <c r="D57" s="54">
        <v>145</v>
      </c>
      <c r="E57" s="54">
        <v>141</v>
      </c>
      <c r="F57" s="54">
        <v>159</v>
      </c>
      <c r="G57" s="54">
        <v>155</v>
      </c>
      <c r="H57" s="54">
        <v>174</v>
      </c>
      <c r="I57" s="54">
        <v>170</v>
      </c>
      <c r="J57" s="54">
        <v>184</v>
      </c>
      <c r="K57" s="54">
        <v>180</v>
      </c>
      <c r="L57" s="101">
        <f t="shared" si="2"/>
        <v>0.97826086956521741</v>
      </c>
    </row>
    <row r="58" spans="1:12" ht="14.5">
      <c r="A58" s="64" t="s">
        <v>104</v>
      </c>
      <c r="B58" s="54">
        <v>5453</v>
      </c>
      <c r="C58" s="54">
        <v>4678</v>
      </c>
      <c r="D58" s="54">
        <v>5627</v>
      </c>
      <c r="E58" s="54">
        <v>4757</v>
      </c>
      <c r="F58" s="54">
        <v>5825</v>
      </c>
      <c r="G58" s="54">
        <v>4875</v>
      </c>
      <c r="H58" s="54">
        <v>6039</v>
      </c>
      <c r="I58" s="54">
        <v>4992</v>
      </c>
      <c r="J58" s="54">
        <v>6250</v>
      </c>
      <c r="K58" s="54">
        <v>5107</v>
      </c>
      <c r="L58" s="101">
        <f t="shared" si="2"/>
        <v>0.81711999999999996</v>
      </c>
    </row>
    <row r="59" spans="1:12" ht="14.5">
      <c r="A59" s="64" t="s">
        <v>82</v>
      </c>
      <c r="B59" s="54">
        <v>87</v>
      </c>
      <c r="C59" s="54">
        <v>81</v>
      </c>
      <c r="D59" s="54">
        <v>153</v>
      </c>
      <c r="E59" s="54">
        <v>140</v>
      </c>
      <c r="F59" s="54">
        <v>199</v>
      </c>
      <c r="G59" s="54">
        <v>184</v>
      </c>
      <c r="H59" s="54">
        <v>262</v>
      </c>
      <c r="I59" s="54">
        <v>243</v>
      </c>
      <c r="J59" s="54">
        <v>349</v>
      </c>
      <c r="K59" s="54">
        <v>324</v>
      </c>
      <c r="L59" s="101">
        <f t="shared" si="2"/>
        <v>0.92836676217765046</v>
      </c>
    </row>
    <row r="60" spans="1:12" ht="14.5">
      <c r="A60" s="27" t="s">
        <v>59</v>
      </c>
      <c r="B60" s="54">
        <v>642</v>
      </c>
      <c r="C60" s="54">
        <v>572</v>
      </c>
      <c r="D60" s="54">
        <v>654</v>
      </c>
      <c r="E60" s="54">
        <v>577</v>
      </c>
      <c r="F60" s="54">
        <v>673</v>
      </c>
      <c r="G60" s="54">
        <v>588</v>
      </c>
      <c r="H60" s="54">
        <v>690</v>
      </c>
      <c r="I60" s="54">
        <v>596</v>
      </c>
      <c r="J60" s="54">
        <v>705</v>
      </c>
      <c r="K60" s="54">
        <v>597</v>
      </c>
      <c r="L60" s="101">
        <f t="shared" si="2"/>
        <v>0.84680851063829787</v>
      </c>
    </row>
    <row r="61" spans="1:12" ht="14.5">
      <c r="A61" s="27" t="s">
        <v>60</v>
      </c>
      <c r="B61" s="54">
        <v>209</v>
      </c>
      <c r="C61" s="54">
        <v>177</v>
      </c>
      <c r="D61" s="54">
        <v>212</v>
      </c>
      <c r="E61" s="54">
        <v>178</v>
      </c>
      <c r="F61" s="54">
        <v>220</v>
      </c>
      <c r="G61" s="54">
        <v>185</v>
      </c>
      <c r="H61" s="54">
        <v>227</v>
      </c>
      <c r="I61" s="54">
        <v>192</v>
      </c>
      <c r="J61" s="54">
        <v>235</v>
      </c>
      <c r="K61" s="54">
        <v>195</v>
      </c>
      <c r="L61" s="101">
        <f t="shared" si="2"/>
        <v>0.82978723404255317</v>
      </c>
    </row>
    <row r="62" spans="1:12" ht="14.5">
      <c r="A62" s="27" t="s">
        <v>61</v>
      </c>
      <c r="B62" s="54">
        <v>40053</v>
      </c>
      <c r="C62" s="54">
        <v>25487</v>
      </c>
      <c r="D62" s="54">
        <v>40826</v>
      </c>
      <c r="E62" s="54">
        <v>25704</v>
      </c>
      <c r="F62" s="54">
        <v>41531</v>
      </c>
      <c r="G62" s="54">
        <v>25920</v>
      </c>
      <c r="H62" s="54">
        <v>42202</v>
      </c>
      <c r="I62" s="54">
        <v>26082</v>
      </c>
      <c r="J62" s="54">
        <v>42849</v>
      </c>
      <c r="K62" s="54">
        <v>26370</v>
      </c>
      <c r="L62" s="101">
        <f t="shared" si="2"/>
        <v>0.61541692921655111</v>
      </c>
    </row>
    <row r="63" spans="1:12" ht="14.5">
      <c r="A63" s="54" t="s">
        <v>62</v>
      </c>
      <c r="B63" s="54">
        <v>860</v>
      </c>
      <c r="C63" s="54">
        <v>760</v>
      </c>
      <c r="D63" s="54">
        <v>900</v>
      </c>
      <c r="E63" s="54">
        <v>793</v>
      </c>
      <c r="F63" s="54">
        <v>928</v>
      </c>
      <c r="G63" s="54">
        <v>812</v>
      </c>
      <c r="H63" s="54">
        <v>970</v>
      </c>
      <c r="I63" s="54">
        <v>832</v>
      </c>
      <c r="J63" s="54">
        <v>994</v>
      </c>
      <c r="K63" s="54">
        <v>843</v>
      </c>
      <c r="L63" s="101">
        <f t="shared" si="2"/>
        <v>0.84808853118712269</v>
      </c>
    </row>
    <row r="64" spans="1:12" ht="14.5">
      <c r="A64" s="54" t="s">
        <v>63</v>
      </c>
      <c r="B64" s="54">
        <v>1803</v>
      </c>
      <c r="C64" s="54">
        <v>774</v>
      </c>
      <c r="D64" s="54">
        <v>1794</v>
      </c>
      <c r="E64" s="54">
        <v>752</v>
      </c>
      <c r="F64" s="54">
        <v>1784</v>
      </c>
      <c r="G64" s="54">
        <v>731</v>
      </c>
      <c r="H64" s="54">
        <v>1785</v>
      </c>
      <c r="I64" s="54">
        <v>711</v>
      </c>
      <c r="J64" s="54">
        <v>1773</v>
      </c>
      <c r="K64" s="54">
        <v>685</v>
      </c>
      <c r="L64" s="101">
        <f t="shared" si="2"/>
        <v>0.38635081782289904</v>
      </c>
    </row>
    <row r="65" spans="1:12" ht="14.5">
      <c r="A65" s="77" t="s">
        <v>83</v>
      </c>
      <c r="B65" s="54">
        <v>364</v>
      </c>
      <c r="C65" s="54">
        <v>281</v>
      </c>
      <c r="D65" s="54">
        <v>371</v>
      </c>
      <c r="E65" s="54">
        <v>279</v>
      </c>
      <c r="F65" s="54">
        <v>377</v>
      </c>
      <c r="G65" s="54">
        <v>275</v>
      </c>
      <c r="H65" s="54">
        <v>383</v>
      </c>
      <c r="I65" s="54">
        <v>269</v>
      </c>
      <c r="J65" s="54">
        <v>389</v>
      </c>
      <c r="K65" s="54">
        <v>255</v>
      </c>
      <c r="L65" s="101">
        <f t="shared" si="2"/>
        <v>0.65552699228791778</v>
      </c>
    </row>
    <row r="66" spans="1:12" ht="14.5">
      <c r="A66" s="54" t="s">
        <v>64</v>
      </c>
      <c r="B66" s="54">
        <v>4498</v>
      </c>
      <c r="C66" s="54">
        <v>2930</v>
      </c>
      <c r="D66" s="54">
        <v>4637</v>
      </c>
      <c r="E66" s="54">
        <v>3021</v>
      </c>
      <c r="F66" s="54">
        <v>4779</v>
      </c>
      <c r="G66" s="54">
        <v>3128</v>
      </c>
      <c r="H66" s="54">
        <v>4940</v>
      </c>
      <c r="I66" s="54">
        <v>3250</v>
      </c>
      <c r="J66" s="54">
        <v>5100</v>
      </c>
      <c r="K66" s="54">
        <v>3399</v>
      </c>
      <c r="L66" s="101">
        <f t="shared" si="2"/>
        <v>0.66647058823529415</v>
      </c>
    </row>
    <row r="67" spans="1:12" ht="14.5">
      <c r="A67" s="54" t="s">
        <v>65</v>
      </c>
      <c r="B67" s="54">
        <v>1840</v>
      </c>
      <c r="C67" s="54">
        <v>783</v>
      </c>
      <c r="D67" s="54">
        <v>1861</v>
      </c>
      <c r="E67" s="54">
        <v>761</v>
      </c>
      <c r="F67" s="54">
        <v>1894</v>
      </c>
      <c r="G67" s="54">
        <v>755</v>
      </c>
      <c r="H67" s="54">
        <v>1914</v>
      </c>
      <c r="I67" s="54">
        <v>745</v>
      </c>
      <c r="J67" s="54">
        <v>1927</v>
      </c>
      <c r="K67" s="54">
        <v>736</v>
      </c>
      <c r="L67" s="101">
        <f t="shared" si="2"/>
        <v>0.38194084068500261</v>
      </c>
    </row>
    <row r="68" spans="1:12" ht="14.5">
      <c r="A68" s="54" t="s">
        <v>66</v>
      </c>
      <c r="B68" s="54">
        <v>471</v>
      </c>
      <c r="C68" s="54">
        <v>414</v>
      </c>
      <c r="D68" s="54">
        <v>512</v>
      </c>
      <c r="E68" s="54">
        <v>449</v>
      </c>
      <c r="F68" s="54">
        <v>550</v>
      </c>
      <c r="G68" s="54">
        <v>481</v>
      </c>
      <c r="H68" s="54">
        <v>592</v>
      </c>
      <c r="I68" s="54">
        <v>515</v>
      </c>
      <c r="J68" s="54">
        <v>618</v>
      </c>
      <c r="K68" s="54">
        <v>538</v>
      </c>
      <c r="L68" s="101">
        <f t="shared" si="2"/>
        <v>0.87055016181229772</v>
      </c>
    </row>
    <row r="69" spans="1:12" ht="14.5">
      <c r="A69" s="77" t="s">
        <v>84</v>
      </c>
      <c r="B69" s="54">
        <v>666</v>
      </c>
      <c r="C69" s="54">
        <v>663</v>
      </c>
      <c r="D69" s="54">
        <v>702</v>
      </c>
      <c r="E69" s="54">
        <v>700</v>
      </c>
      <c r="F69" s="54">
        <v>735</v>
      </c>
      <c r="G69" s="54">
        <v>728</v>
      </c>
      <c r="H69" s="54">
        <v>778</v>
      </c>
      <c r="I69" s="54">
        <v>767</v>
      </c>
      <c r="J69" s="54">
        <v>839</v>
      </c>
      <c r="K69" s="54">
        <v>823</v>
      </c>
      <c r="L69" s="101">
        <f t="shared" si="2"/>
        <v>0.98092967818831944</v>
      </c>
    </row>
    <row r="70" spans="1:12" ht="14.5">
      <c r="A70" s="54" t="s">
        <v>67</v>
      </c>
      <c r="B70" s="54">
        <v>440</v>
      </c>
      <c r="C70" s="54">
        <v>361</v>
      </c>
      <c r="D70" s="54">
        <v>451</v>
      </c>
      <c r="E70" s="54">
        <v>368</v>
      </c>
      <c r="F70" s="54">
        <v>460</v>
      </c>
      <c r="G70" s="54">
        <v>378</v>
      </c>
      <c r="H70" s="54">
        <v>479</v>
      </c>
      <c r="I70" s="54">
        <v>392</v>
      </c>
      <c r="J70" s="54">
        <v>489</v>
      </c>
      <c r="K70" s="54">
        <v>396</v>
      </c>
      <c r="L70" s="101">
        <f t="shared" si="2"/>
        <v>0.80981595092024539</v>
      </c>
    </row>
    <row r="71" spans="1:12" ht="14.5">
      <c r="A71" s="54" t="s">
        <v>68</v>
      </c>
      <c r="B71" s="54">
        <v>21023</v>
      </c>
      <c r="C71" s="54">
        <v>16883</v>
      </c>
      <c r="D71" s="54">
        <v>21607</v>
      </c>
      <c r="E71" s="54">
        <v>17092</v>
      </c>
      <c r="F71" s="54">
        <v>22124</v>
      </c>
      <c r="G71" s="54">
        <v>17249</v>
      </c>
      <c r="H71" s="54">
        <v>22622</v>
      </c>
      <c r="I71" s="54">
        <v>17428</v>
      </c>
      <c r="J71" s="54">
        <v>23116</v>
      </c>
      <c r="K71" s="54">
        <v>17635</v>
      </c>
      <c r="L71" s="101">
        <f t="shared" si="2"/>
        <v>0.76289150372036685</v>
      </c>
    </row>
    <row r="72" spans="1:12" ht="14.5">
      <c r="A72" s="54" t="s">
        <v>69</v>
      </c>
      <c r="B72" s="54">
        <v>278</v>
      </c>
      <c r="C72" s="54">
        <v>274</v>
      </c>
      <c r="D72" s="54">
        <v>297</v>
      </c>
      <c r="E72" s="54">
        <v>288</v>
      </c>
      <c r="F72" s="54">
        <v>308</v>
      </c>
      <c r="G72" s="54">
        <v>299</v>
      </c>
      <c r="H72" s="54">
        <v>318</v>
      </c>
      <c r="I72" s="54">
        <v>306</v>
      </c>
      <c r="J72" s="54">
        <v>336</v>
      </c>
      <c r="K72" s="54">
        <v>320</v>
      </c>
      <c r="L72" s="101">
        <f t="shared" si="2"/>
        <v>0.95238095238095233</v>
      </c>
    </row>
    <row r="73" spans="1:12" ht="14.5">
      <c r="A73" s="54" t="s">
        <v>70</v>
      </c>
      <c r="B73" s="54">
        <v>8970</v>
      </c>
      <c r="C73" s="54">
        <v>4738</v>
      </c>
      <c r="D73" s="54">
        <v>9016</v>
      </c>
      <c r="E73" s="54">
        <v>4652</v>
      </c>
      <c r="F73" s="54">
        <v>8992</v>
      </c>
      <c r="G73" s="54">
        <v>4550</v>
      </c>
      <c r="H73" s="54">
        <v>9005</v>
      </c>
      <c r="I73" s="54">
        <v>4470</v>
      </c>
      <c r="J73" s="54">
        <v>9021</v>
      </c>
      <c r="K73" s="54">
        <v>4423</v>
      </c>
      <c r="L73" s="101">
        <f t="shared" si="2"/>
        <v>0.49030041015408493</v>
      </c>
    </row>
    <row r="74" spans="1:12">
      <c r="A74" s="33" t="s">
        <v>44</v>
      </c>
    </row>
    <row r="75" spans="1:12">
      <c r="A75" s="33" t="s">
        <v>75</v>
      </c>
    </row>
    <row r="76" spans="1:12">
      <c r="A76" s="33" t="s">
        <v>76</v>
      </c>
    </row>
    <row r="77" spans="1:12">
      <c r="A77" s="33" t="s">
        <v>73</v>
      </c>
    </row>
    <row r="78" spans="1:12">
      <c r="A78" s="33" t="s">
        <v>105</v>
      </c>
    </row>
    <row r="79" spans="1:12">
      <c r="A79" s="33" t="s">
        <v>74</v>
      </c>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158D5-13BA-42B2-9147-02059BFD2877}">
  <dimension ref="A1:L80"/>
  <sheetViews>
    <sheetView zoomScaleNormal="100" workbookViewId="0"/>
  </sheetViews>
  <sheetFormatPr defaultColWidth="9.296875" defaultRowHeight="13.5"/>
  <cols>
    <col min="1" max="1" width="40.69921875" style="25" customWidth="1"/>
    <col min="2" max="2" width="7.796875" style="25" bestFit="1" customWidth="1"/>
    <col min="3" max="3" width="30.296875" style="25" bestFit="1" customWidth="1"/>
    <col min="4" max="4" width="6.19921875" style="25" bestFit="1" customWidth="1"/>
    <col min="5" max="5" width="7.796875" style="25" bestFit="1" customWidth="1"/>
    <col min="6" max="6" width="9.296875" style="25" bestFit="1" customWidth="1"/>
    <col min="7" max="7" width="10.296875" style="25" bestFit="1" customWidth="1"/>
    <col min="8" max="8" width="6.69921875" style="25" bestFit="1" customWidth="1"/>
    <col min="9" max="9" width="11.19921875" style="25" customWidth="1"/>
    <col min="10" max="10" width="9.796875" style="25" bestFit="1" customWidth="1"/>
    <col min="11" max="16384" width="9.296875" style="25"/>
  </cols>
  <sheetData>
    <row r="1" spans="1:12">
      <c r="A1" s="71" t="s">
        <v>1052</v>
      </c>
    </row>
    <row r="2" spans="1:12" ht="17.25" customHeight="1">
      <c r="A2" s="62" t="s">
        <v>107</v>
      </c>
      <c r="B2" s="62"/>
      <c r="C2" s="62"/>
      <c r="D2" s="62"/>
      <c r="E2" s="62"/>
      <c r="F2" s="62"/>
      <c r="G2" s="62"/>
      <c r="H2" s="62"/>
      <c r="I2" s="62"/>
      <c r="J2" s="62"/>
    </row>
    <row r="3" spans="1:12" ht="17.25" customHeight="1">
      <c r="A3" s="60" t="s">
        <v>108</v>
      </c>
      <c r="B3" s="61"/>
      <c r="C3" s="61"/>
      <c r="D3" s="61"/>
      <c r="E3" s="61"/>
      <c r="F3" s="61"/>
      <c r="G3" s="61"/>
      <c r="H3" s="61"/>
      <c r="I3" s="61"/>
      <c r="J3" s="61"/>
    </row>
    <row r="4" spans="1:12" ht="15">
      <c r="A4" s="32" t="s">
        <v>43</v>
      </c>
      <c r="B4" s="32" t="s">
        <v>46</v>
      </c>
      <c r="C4" s="1" t="s">
        <v>47</v>
      </c>
      <c r="D4" s="1" t="s">
        <v>48</v>
      </c>
      <c r="E4" s="1" t="s">
        <v>49</v>
      </c>
      <c r="F4" s="1" t="s">
        <v>50</v>
      </c>
      <c r="G4" s="1" t="s">
        <v>51</v>
      </c>
      <c r="H4" s="1" t="s">
        <v>52</v>
      </c>
      <c r="I4" s="1" t="s">
        <v>53</v>
      </c>
      <c r="J4" s="1" t="s">
        <v>85</v>
      </c>
    </row>
    <row r="5" spans="1:12" ht="15">
      <c r="A5" s="63" t="s">
        <v>28</v>
      </c>
      <c r="B5" s="69" t="s">
        <v>46</v>
      </c>
      <c r="C5" s="69" t="s">
        <v>47</v>
      </c>
      <c r="D5" s="69" t="s">
        <v>48</v>
      </c>
      <c r="E5" s="69" t="s">
        <v>49</v>
      </c>
      <c r="F5" s="69" t="s">
        <v>50</v>
      </c>
      <c r="G5" s="69" t="s">
        <v>51</v>
      </c>
      <c r="H5" s="69" t="s">
        <v>52</v>
      </c>
      <c r="I5" s="69" t="s">
        <v>53</v>
      </c>
      <c r="J5" s="69" t="s">
        <v>54</v>
      </c>
      <c r="L5" s="25" t="s">
        <v>28</v>
      </c>
    </row>
    <row r="6" spans="1:12" ht="14.5">
      <c r="A6" s="64" t="s">
        <v>55</v>
      </c>
      <c r="B6" s="27">
        <v>172</v>
      </c>
      <c r="C6" s="27">
        <v>28</v>
      </c>
      <c r="D6" s="27">
        <v>7</v>
      </c>
      <c r="E6" s="27">
        <v>0</v>
      </c>
      <c r="F6" s="27">
        <v>2</v>
      </c>
      <c r="G6" s="27">
        <v>5</v>
      </c>
      <c r="H6" s="27">
        <v>2</v>
      </c>
      <c r="I6" s="27">
        <v>79</v>
      </c>
      <c r="J6" s="27">
        <v>279</v>
      </c>
      <c r="L6" s="25">
        <f>Tabell103[[#This Row],[Sverige]]/Tabell103[[#This Row],[Totalt **]]</f>
        <v>0.61648745519713266</v>
      </c>
    </row>
    <row r="7" spans="1:12" ht="14.5">
      <c r="A7" s="27" t="s">
        <v>56</v>
      </c>
      <c r="B7" s="27">
        <v>370</v>
      </c>
      <c r="C7" s="27">
        <v>6</v>
      </c>
      <c r="D7" s="27">
        <v>0</v>
      </c>
      <c r="E7" s="27">
        <v>1</v>
      </c>
      <c r="F7" s="27">
        <v>1</v>
      </c>
      <c r="G7" s="27">
        <v>0</v>
      </c>
      <c r="H7" s="27">
        <v>2</v>
      </c>
      <c r="I7" s="27">
        <v>0</v>
      </c>
      <c r="J7" s="27">
        <v>376</v>
      </c>
      <c r="L7" s="25">
        <f>Tabell103[[#This Row],[Sverige]]/Tabell103[[#This Row],[Totalt **]]</f>
        <v>0.98404255319148937</v>
      </c>
    </row>
    <row r="8" spans="1:12" ht="14.5">
      <c r="A8" s="64" t="s">
        <v>86</v>
      </c>
      <c r="B8" s="27">
        <v>60</v>
      </c>
      <c r="C8" s="27">
        <v>0</v>
      </c>
      <c r="D8" s="27">
        <v>0</v>
      </c>
      <c r="E8" s="27">
        <v>0</v>
      </c>
      <c r="F8" s="27">
        <v>0</v>
      </c>
      <c r="G8" s="27">
        <v>0</v>
      </c>
      <c r="H8" s="27">
        <v>0</v>
      </c>
      <c r="I8" s="27">
        <v>3</v>
      </c>
      <c r="J8" s="27">
        <v>63</v>
      </c>
      <c r="L8" s="25">
        <f>Tabell103[[#This Row],[Sverige]]/Tabell103[[#This Row],[Totalt **]]</f>
        <v>0.95238095238095233</v>
      </c>
    </row>
    <row r="9" spans="1:12" ht="14.5">
      <c r="A9" s="64" t="s">
        <v>57</v>
      </c>
      <c r="B9" s="27">
        <v>318</v>
      </c>
      <c r="C9" s="27">
        <v>11</v>
      </c>
      <c r="D9" s="27">
        <v>1</v>
      </c>
      <c r="E9" s="27">
        <v>4</v>
      </c>
      <c r="F9" s="27">
        <v>1</v>
      </c>
      <c r="G9" s="27">
        <v>0</v>
      </c>
      <c r="H9" s="27">
        <v>0</v>
      </c>
      <c r="I9" s="27">
        <v>15</v>
      </c>
      <c r="J9" s="27">
        <v>344</v>
      </c>
      <c r="L9" s="25">
        <f>Tabell103[[#This Row],[Sverige]]/Tabell103[[#This Row],[Totalt **]]</f>
        <v>0.92441860465116277</v>
      </c>
    </row>
    <row r="10" spans="1:12" ht="14.5">
      <c r="A10" s="64" t="s">
        <v>87</v>
      </c>
      <c r="B10" s="27">
        <v>364</v>
      </c>
      <c r="C10" s="27">
        <v>10</v>
      </c>
      <c r="D10" s="27">
        <v>0</v>
      </c>
      <c r="E10" s="27">
        <v>0</v>
      </c>
      <c r="F10" s="27">
        <v>1</v>
      </c>
      <c r="G10" s="27">
        <v>0</v>
      </c>
      <c r="H10" s="27">
        <v>2</v>
      </c>
      <c r="I10" s="27">
        <v>35</v>
      </c>
      <c r="J10" s="27">
        <v>409</v>
      </c>
      <c r="L10" s="25">
        <f>Tabell103[[#This Row],[Sverige]]/Tabell103[[#This Row],[Totalt **]]</f>
        <v>0.88997555012224938</v>
      </c>
    </row>
    <row r="11" spans="1:12" ht="14.5">
      <c r="A11" s="64" t="s">
        <v>88</v>
      </c>
      <c r="B11" s="27">
        <v>96</v>
      </c>
      <c r="C11" s="27">
        <v>7</v>
      </c>
      <c r="D11" s="27">
        <v>0</v>
      </c>
      <c r="E11" s="27">
        <v>1</v>
      </c>
      <c r="F11" s="27">
        <v>0</v>
      </c>
      <c r="G11" s="27">
        <v>0</v>
      </c>
      <c r="H11" s="27">
        <v>1</v>
      </c>
      <c r="I11" s="27">
        <v>2</v>
      </c>
      <c r="J11" s="27">
        <v>105</v>
      </c>
      <c r="L11" s="25">
        <f>Tabell103[[#This Row],[Sverige]]/Tabell103[[#This Row],[Totalt **]]</f>
        <v>0.91428571428571426</v>
      </c>
    </row>
    <row r="12" spans="1:12" ht="14.5">
      <c r="A12" s="64" t="s">
        <v>103</v>
      </c>
      <c r="B12" s="27">
        <v>635</v>
      </c>
      <c r="C12" s="27">
        <v>50</v>
      </c>
      <c r="D12" s="27">
        <v>3</v>
      </c>
      <c r="E12" s="27">
        <v>7</v>
      </c>
      <c r="F12" s="27">
        <v>7</v>
      </c>
      <c r="G12" s="27">
        <v>0</v>
      </c>
      <c r="H12" s="27">
        <v>3</v>
      </c>
      <c r="I12" s="27">
        <v>24</v>
      </c>
      <c r="J12" s="27">
        <v>709</v>
      </c>
      <c r="L12" s="25">
        <f>Tabell103[[#This Row],[Sverige]]/Tabell103[[#This Row],[Totalt **]]</f>
        <v>0.89562764456981669</v>
      </c>
    </row>
    <row r="13" spans="1:12" ht="14.5">
      <c r="A13" s="64" t="s">
        <v>89</v>
      </c>
      <c r="B13" s="27">
        <v>576</v>
      </c>
      <c r="C13" s="27">
        <v>4</v>
      </c>
      <c r="D13" s="27">
        <v>0</v>
      </c>
      <c r="E13" s="27">
        <v>1</v>
      </c>
      <c r="F13" s="27">
        <v>0</v>
      </c>
      <c r="G13" s="27">
        <v>0</v>
      </c>
      <c r="H13" s="27">
        <v>2</v>
      </c>
      <c r="I13" s="27">
        <v>1</v>
      </c>
      <c r="J13" s="27">
        <v>581</v>
      </c>
      <c r="L13" s="25">
        <f>Tabell103[[#This Row],[Sverige]]/Tabell103[[#This Row],[Totalt **]]</f>
        <v>0.99139414802065406</v>
      </c>
    </row>
    <row r="14" spans="1:12" ht="14.5">
      <c r="A14" s="27" t="s">
        <v>59</v>
      </c>
      <c r="B14" s="27">
        <v>14</v>
      </c>
      <c r="C14" s="27">
        <v>1</v>
      </c>
      <c r="D14" s="27">
        <v>0</v>
      </c>
      <c r="E14" s="27">
        <v>0</v>
      </c>
      <c r="F14" s="27">
        <v>1</v>
      </c>
      <c r="G14" s="27">
        <v>0</v>
      </c>
      <c r="H14" s="27">
        <v>0</v>
      </c>
      <c r="I14" s="27">
        <v>7</v>
      </c>
      <c r="J14" s="27">
        <v>22</v>
      </c>
      <c r="L14" s="25">
        <f>Tabell103[[#This Row],[Sverige]]/Tabell103[[#This Row],[Totalt **]]</f>
        <v>0.63636363636363635</v>
      </c>
    </row>
    <row r="15" spans="1:12" ht="14.5">
      <c r="A15" s="27" t="s">
        <v>60</v>
      </c>
      <c r="B15" s="27">
        <v>124</v>
      </c>
      <c r="C15" s="27">
        <v>3</v>
      </c>
      <c r="D15" s="27">
        <v>1</v>
      </c>
      <c r="E15" s="27">
        <v>2</v>
      </c>
      <c r="F15" s="27">
        <v>0</v>
      </c>
      <c r="G15" s="27">
        <v>0</v>
      </c>
      <c r="H15" s="27">
        <v>0</v>
      </c>
      <c r="I15" s="27">
        <v>1</v>
      </c>
      <c r="J15" s="27">
        <v>128</v>
      </c>
      <c r="L15" s="25">
        <f>Tabell103[[#This Row],[Sverige]]/Tabell103[[#This Row],[Totalt **]]</f>
        <v>0.96875</v>
      </c>
    </row>
    <row r="16" spans="1:12" ht="14.5">
      <c r="A16" s="27" t="s">
        <v>61</v>
      </c>
      <c r="B16" s="27">
        <v>1445</v>
      </c>
      <c r="C16" s="27">
        <v>645</v>
      </c>
      <c r="D16" s="27">
        <v>152</v>
      </c>
      <c r="E16" s="27">
        <v>9</v>
      </c>
      <c r="F16" s="27">
        <v>55</v>
      </c>
      <c r="G16" s="27">
        <v>54</v>
      </c>
      <c r="H16" s="27">
        <v>21</v>
      </c>
      <c r="I16" s="27">
        <v>228</v>
      </c>
      <c r="J16" s="27">
        <v>2318</v>
      </c>
      <c r="L16" s="25">
        <f>Tabell103[[#This Row],[Sverige]]/Tabell103[[#This Row],[Totalt **]]</f>
        <v>0.6233822260569456</v>
      </c>
    </row>
    <row r="17" spans="1:12" ht="14.5">
      <c r="A17" s="54" t="s">
        <v>62</v>
      </c>
      <c r="B17" s="54">
        <v>53</v>
      </c>
      <c r="C17" s="54">
        <v>0</v>
      </c>
      <c r="D17" s="54">
        <v>0</v>
      </c>
      <c r="E17" s="54">
        <v>0</v>
      </c>
      <c r="F17" s="54">
        <v>0</v>
      </c>
      <c r="G17" s="54">
        <v>0</v>
      </c>
      <c r="H17" s="54">
        <v>0</v>
      </c>
      <c r="I17" s="54">
        <v>0</v>
      </c>
      <c r="J17" s="54">
        <v>53</v>
      </c>
      <c r="L17" s="25">
        <f>Tabell103[[#This Row],[Sverige]]/Tabell103[[#This Row],[Totalt **]]</f>
        <v>1</v>
      </c>
    </row>
    <row r="18" spans="1:12" ht="14.5">
      <c r="A18" s="54" t="s">
        <v>63</v>
      </c>
      <c r="B18" s="54">
        <v>81</v>
      </c>
      <c r="C18" s="54">
        <v>6</v>
      </c>
      <c r="D18" s="54">
        <v>0</v>
      </c>
      <c r="E18" s="54">
        <v>1</v>
      </c>
      <c r="F18" s="54">
        <v>2</v>
      </c>
      <c r="G18" s="54">
        <v>0</v>
      </c>
      <c r="H18" s="54">
        <v>1</v>
      </c>
      <c r="I18" s="54">
        <v>5</v>
      </c>
      <c r="J18" s="54">
        <v>92</v>
      </c>
      <c r="L18" s="25">
        <f>Tabell103[[#This Row],[Sverige]]/Tabell103[[#This Row],[Totalt **]]</f>
        <v>0.88043478260869568</v>
      </c>
    </row>
    <row r="19" spans="1:12" ht="14.5">
      <c r="A19" s="77" t="s">
        <v>90</v>
      </c>
      <c r="B19" s="54">
        <v>17</v>
      </c>
      <c r="C19" s="54">
        <v>3</v>
      </c>
      <c r="D19" s="54">
        <v>0</v>
      </c>
      <c r="E19" s="54">
        <v>0</v>
      </c>
      <c r="F19" s="54">
        <v>0</v>
      </c>
      <c r="G19" s="54">
        <v>0</v>
      </c>
      <c r="H19" s="54">
        <v>0</v>
      </c>
      <c r="I19" s="54">
        <v>0</v>
      </c>
      <c r="J19" s="54">
        <v>20</v>
      </c>
      <c r="L19" s="25">
        <f>Tabell103[[#This Row],[Sverige]]/Tabell103[[#This Row],[Totalt **]]</f>
        <v>0.85</v>
      </c>
    </row>
    <row r="20" spans="1:12" ht="14.5">
      <c r="A20" s="54" t="s">
        <v>64</v>
      </c>
      <c r="B20" s="54">
        <v>608</v>
      </c>
      <c r="C20" s="54">
        <v>28</v>
      </c>
      <c r="D20" s="54">
        <v>9</v>
      </c>
      <c r="E20" s="54">
        <v>0</v>
      </c>
      <c r="F20" s="54">
        <v>2</v>
      </c>
      <c r="G20" s="54">
        <v>3</v>
      </c>
      <c r="H20" s="54">
        <v>0</v>
      </c>
      <c r="I20" s="54">
        <v>25</v>
      </c>
      <c r="J20" s="54">
        <v>661</v>
      </c>
      <c r="L20" s="25">
        <f>Tabell103[[#This Row],[Sverige]]/Tabell103[[#This Row],[Totalt **]]</f>
        <v>0.91981845688350983</v>
      </c>
    </row>
    <row r="21" spans="1:12" ht="14.5">
      <c r="A21" s="54" t="s">
        <v>65</v>
      </c>
      <c r="B21" s="54">
        <v>138</v>
      </c>
      <c r="C21" s="54">
        <v>6</v>
      </c>
      <c r="D21" s="54">
        <v>0</v>
      </c>
      <c r="E21" s="54">
        <v>0</v>
      </c>
      <c r="F21" s="54">
        <v>0</v>
      </c>
      <c r="G21" s="54">
        <v>0</v>
      </c>
      <c r="H21" s="54">
        <v>0</v>
      </c>
      <c r="I21" s="54">
        <v>3</v>
      </c>
      <c r="J21" s="54">
        <v>147</v>
      </c>
      <c r="L21" s="25">
        <f>Tabell103[[#This Row],[Sverige]]/Tabell103[[#This Row],[Totalt **]]</f>
        <v>0.93877551020408168</v>
      </c>
    </row>
    <row r="22" spans="1:12" ht="14.5">
      <c r="A22" s="54" t="s">
        <v>66</v>
      </c>
      <c r="B22" s="54">
        <v>211</v>
      </c>
      <c r="C22" s="54">
        <v>4</v>
      </c>
      <c r="D22" s="54">
        <v>0</v>
      </c>
      <c r="E22" s="54">
        <v>0</v>
      </c>
      <c r="F22" s="54">
        <v>0</v>
      </c>
      <c r="G22" s="54">
        <v>0</v>
      </c>
      <c r="H22" s="54">
        <v>4</v>
      </c>
      <c r="I22" s="54">
        <v>1</v>
      </c>
      <c r="J22" s="54">
        <v>216</v>
      </c>
      <c r="L22" s="25">
        <f>Tabell103[[#This Row],[Sverige]]/Tabell103[[#This Row],[Totalt **]]</f>
        <v>0.97685185185185186</v>
      </c>
    </row>
    <row r="23" spans="1:12" ht="14.5">
      <c r="A23" s="77" t="s">
        <v>91</v>
      </c>
      <c r="B23" s="54">
        <v>168</v>
      </c>
      <c r="C23" s="54">
        <v>23</v>
      </c>
      <c r="D23" s="54">
        <v>1</v>
      </c>
      <c r="E23" s="54">
        <v>0</v>
      </c>
      <c r="F23" s="54">
        <v>0</v>
      </c>
      <c r="G23" s="54">
        <v>1</v>
      </c>
      <c r="H23" s="54">
        <v>5</v>
      </c>
      <c r="I23" s="54">
        <v>11</v>
      </c>
      <c r="J23" s="54">
        <v>202</v>
      </c>
      <c r="L23" s="25">
        <f>Tabell103[[#This Row],[Sverige]]/Tabell103[[#This Row],[Totalt **]]</f>
        <v>0.83168316831683164</v>
      </c>
    </row>
    <row r="24" spans="1:12" ht="14.5">
      <c r="A24" s="54" t="s">
        <v>67</v>
      </c>
      <c r="B24" s="54">
        <v>25</v>
      </c>
      <c r="C24" s="54">
        <v>1</v>
      </c>
      <c r="D24" s="54">
        <v>0</v>
      </c>
      <c r="E24" s="54">
        <v>0</v>
      </c>
      <c r="F24" s="54">
        <v>0</v>
      </c>
      <c r="G24" s="54">
        <v>0</v>
      </c>
      <c r="H24" s="54">
        <v>0</v>
      </c>
      <c r="I24" s="54">
        <v>1</v>
      </c>
      <c r="J24" s="54">
        <v>27</v>
      </c>
      <c r="L24" s="25">
        <f>Tabell103[[#This Row],[Sverige]]/Tabell103[[#This Row],[Totalt **]]</f>
        <v>0.92592592592592593</v>
      </c>
    </row>
    <row r="25" spans="1:12" ht="14.5">
      <c r="A25" s="54" t="s">
        <v>68</v>
      </c>
      <c r="B25" s="54">
        <v>4354</v>
      </c>
      <c r="C25" s="54">
        <v>288</v>
      </c>
      <c r="D25" s="54">
        <v>6</v>
      </c>
      <c r="E25" s="54">
        <v>104</v>
      </c>
      <c r="F25" s="54">
        <v>33</v>
      </c>
      <c r="G25" s="54">
        <v>17</v>
      </c>
      <c r="H25" s="54">
        <v>36</v>
      </c>
      <c r="I25" s="54">
        <v>197</v>
      </c>
      <c r="J25" s="54">
        <v>4839</v>
      </c>
      <c r="L25" s="25">
        <f>Tabell103[[#This Row],[Sverige]]/Tabell103[[#This Row],[Totalt **]]</f>
        <v>0.89977268030584834</v>
      </c>
    </row>
    <row r="26" spans="1:12" ht="14.5">
      <c r="A26" s="54" t="s">
        <v>69</v>
      </c>
      <c r="B26" s="54">
        <v>136</v>
      </c>
      <c r="C26" s="54">
        <v>2</v>
      </c>
      <c r="D26" s="54">
        <v>0</v>
      </c>
      <c r="E26" s="54">
        <v>0</v>
      </c>
      <c r="F26" s="54">
        <v>0</v>
      </c>
      <c r="G26" s="54">
        <v>0</v>
      </c>
      <c r="H26" s="54">
        <v>0</v>
      </c>
      <c r="I26" s="54">
        <v>0</v>
      </c>
      <c r="J26" s="54">
        <v>138</v>
      </c>
      <c r="L26" s="25">
        <f>Tabell103[[#This Row],[Sverige]]/Tabell103[[#This Row],[Totalt **]]</f>
        <v>0.98550724637681164</v>
      </c>
    </row>
    <row r="27" spans="1:12" ht="14.5">
      <c r="A27" s="54" t="s">
        <v>70</v>
      </c>
      <c r="B27" s="54">
        <v>303</v>
      </c>
      <c r="C27" s="54">
        <v>51</v>
      </c>
      <c r="D27" s="54">
        <v>7</v>
      </c>
      <c r="E27" s="54">
        <v>0</v>
      </c>
      <c r="F27" s="54">
        <v>2</v>
      </c>
      <c r="G27" s="54">
        <v>5</v>
      </c>
      <c r="H27" s="54">
        <v>1</v>
      </c>
      <c r="I27" s="54">
        <v>105</v>
      </c>
      <c r="J27" s="54">
        <v>459</v>
      </c>
      <c r="L27" s="25">
        <f>Tabell103[[#This Row],[Sverige]]/Tabell103[[#This Row],[Totalt **]]</f>
        <v>0.66013071895424835</v>
      </c>
    </row>
    <row r="28" spans="1:12" ht="15">
      <c r="A28" s="70" t="s">
        <v>37</v>
      </c>
      <c r="B28" s="65" t="s">
        <v>46</v>
      </c>
      <c r="C28" s="65" t="s">
        <v>47</v>
      </c>
      <c r="D28" s="65" t="s">
        <v>48</v>
      </c>
      <c r="E28" s="65" t="s">
        <v>49</v>
      </c>
      <c r="F28" s="65" t="s">
        <v>50</v>
      </c>
      <c r="G28" s="65" t="s">
        <v>51</v>
      </c>
      <c r="H28" s="65" t="s">
        <v>52</v>
      </c>
      <c r="I28" s="65" t="s">
        <v>53</v>
      </c>
      <c r="J28" s="65" t="s">
        <v>54</v>
      </c>
      <c r="L28" s="25" t="s">
        <v>37</v>
      </c>
    </row>
    <row r="29" spans="1:12" ht="14.5">
      <c r="A29" s="64" t="s">
        <v>55</v>
      </c>
      <c r="B29" s="54">
        <v>139</v>
      </c>
      <c r="C29" s="54">
        <v>17</v>
      </c>
      <c r="D29" s="54">
        <v>5</v>
      </c>
      <c r="E29" s="54">
        <v>0</v>
      </c>
      <c r="F29" s="54">
        <v>2</v>
      </c>
      <c r="G29" s="54">
        <v>3</v>
      </c>
      <c r="H29" s="54">
        <v>1</v>
      </c>
      <c r="I29" s="54">
        <v>50</v>
      </c>
      <c r="J29" s="54">
        <v>206</v>
      </c>
      <c r="L29" s="25">
        <f>Tabell103[[#This Row],[Sverige]]/Tabell103[[#This Row],[Totalt **]]</f>
        <v>0.67475728155339809</v>
      </c>
    </row>
    <row r="30" spans="1:12" ht="14.5">
      <c r="A30" s="27" t="s">
        <v>56</v>
      </c>
      <c r="B30" s="54">
        <v>329</v>
      </c>
      <c r="C30" s="54">
        <v>4</v>
      </c>
      <c r="D30" s="54">
        <v>0</v>
      </c>
      <c r="E30" s="54">
        <v>0</v>
      </c>
      <c r="F30" s="54">
        <v>1</v>
      </c>
      <c r="G30" s="54">
        <v>0</v>
      </c>
      <c r="H30" s="54">
        <v>1</v>
      </c>
      <c r="I30" s="54">
        <v>0</v>
      </c>
      <c r="J30" s="54">
        <v>333</v>
      </c>
      <c r="L30" s="25">
        <f>Tabell103[[#This Row],[Sverige]]/Tabell103[[#This Row],[Totalt **]]</f>
        <v>0.98798798798798804</v>
      </c>
    </row>
    <row r="31" spans="1:12" ht="14.5">
      <c r="A31" s="64" t="s">
        <v>86</v>
      </c>
      <c r="B31" s="54">
        <v>44</v>
      </c>
      <c r="C31" s="54">
        <v>0</v>
      </c>
      <c r="D31" s="54">
        <v>0</v>
      </c>
      <c r="E31" s="54">
        <v>0</v>
      </c>
      <c r="F31" s="54">
        <v>0</v>
      </c>
      <c r="G31" s="54">
        <v>0</v>
      </c>
      <c r="H31" s="54">
        <v>0</v>
      </c>
      <c r="I31" s="54">
        <v>2</v>
      </c>
      <c r="J31" s="54">
        <v>46</v>
      </c>
      <c r="L31" s="25">
        <f>Tabell103[[#This Row],[Sverige]]/Tabell103[[#This Row],[Totalt **]]</f>
        <v>0.95652173913043481</v>
      </c>
    </row>
    <row r="32" spans="1:12" ht="14.5">
      <c r="A32" s="64" t="s">
        <v>57</v>
      </c>
      <c r="B32" s="54">
        <v>314</v>
      </c>
      <c r="C32" s="54">
        <v>11</v>
      </c>
      <c r="D32" s="54">
        <v>1</v>
      </c>
      <c r="E32" s="54">
        <v>4</v>
      </c>
      <c r="F32" s="54">
        <v>1</v>
      </c>
      <c r="G32" s="54">
        <v>0</v>
      </c>
      <c r="H32" s="54">
        <v>0</v>
      </c>
      <c r="I32" s="54">
        <v>15</v>
      </c>
      <c r="J32" s="54">
        <v>340</v>
      </c>
      <c r="L32" s="25">
        <f>Tabell103[[#This Row],[Sverige]]/Tabell103[[#This Row],[Totalt **]]</f>
        <v>0.92352941176470593</v>
      </c>
    </row>
    <row r="33" spans="1:12" ht="14.5">
      <c r="A33" s="64" t="s">
        <v>87</v>
      </c>
      <c r="B33" s="54">
        <v>301</v>
      </c>
      <c r="C33" s="54">
        <v>8</v>
      </c>
      <c r="D33" s="54">
        <v>0</v>
      </c>
      <c r="E33" s="54">
        <v>0</v>
      </c>
      <c r="F33" s="54">
        <v>0</v>
      </c>
      <c r="G33" s="54">
        <v>0</v>
      </c>
      <c r="H33" s="54">
        <v>2</v>
      </c>
      <c r="I33" s="54">
        <v>26</v>
      </c>
      <c r="J33" s="54">
        <v>335</v>
      </c>
      <c r="L33" s="25">
        <f>Tabell103[[#This Row],[Sverige]]/Tabell103[[#This Row],[Totalt **]]</f>
        <v>0.89850746268656712</v>
      </c>
    </row>
    <row r="34" spans="1:12" ht="14.5">
      <c r="A34" s="64" t="s">
        <v>88</v>
      </c>
      <c r="B34" s="54">
        <v>88</v>
      </c>
      <c r="C34" s="54">
        <v>6</v>
      </c>
      <c r="D34" s="54">
        <v>0</v>
      </c>
      <c r="E34" s="54">
        <v>1</v>
      </c>
      <c r="F34" s="54">
        <v>0</v>
      </c>
      <c r="G34" s="54">
        <v>0</v>
      </c>
      <c r="H34" s="54">
        <v>1</v>
      </c>
      <c r="I34" s="54">
        <v>1</v>
      </c>
      <c r="J34" s="54">
        <v>95</v>
      </c>
      <c r="L34" s="25">
        <f>Tabell103[[#This Row],[Sverige]]/Tabell103[[#This Row],[Totalt **]]</f>
        <v>0.9263157894736842</v>
      </c>
    </row>
    <row r="35" spans="1:12" ht="14.5">
      <c r="A35" s="64" t="s">
        <v>103</v>
      </c>
      <c r="B35" s="54">
        <v>420</v>
      </c>
      <c r="C35" s="54">
        <v>26</v>
      </c>
      <c r="D35" s="54">
        <v>3</v>
      </c>
      <c r="E35" s="54">
        <v>3</v>
      </c>
      <c r="F35" s="54">
        <v>5</v>
      </c>
      <c r="G35" s="54">
        <v>0</v>
      </c>
      <c r="H35" s="54">
        <v>3</v>
      </c>
      <c r="I35" s="54">
        <v>15</v>
      </c>
      <c r="J35" s="54">
        <v>461</v>
      </c>
      <c r="L35" s="25">
        <f>Tabell103[[#This Row],[Sverige]]/Tabell103[[#This Row],[Totalt **]]</f>
        <v>0.91106290672451196</v>
      </c>
    </row>
    <row r="36" spans="1:12" ht="14.5">
      <c r="A36" s="64" t="s">
        <v>89</v>
      </c>
      <c r="B36" s="54">
        <v>489</v>
      </c>
      <c r="C36" s="54">
        <v>3</v>
      </c>
      <c r="D36" s="54">
        <v>0</v>
      </c>
      <c r="E36" s="54">
        <v>1</v>
      </c>
      <c r="F36" s="54">
        <v>0</v>
      </c>
      <c r="G36" s="54">
        <v>0</v>
      </c>
      <c r="H36" s="54">
        <v>2</v>
      </c>
      <c r="I36" s="54">
        <v>1</v>
      </c>
      <c r="J36" s="54">
        <v>493</v>
      </c>
      <c r="L36" s="25">
        <f>Tabell103[[#This Row],[Sverige]]/Tabell103[[#This Row],[Totalt **]]</f>
        <v>0.99188640973630826</v>
      </c>
    </row>
    <row r="37" spans="1:12" ht="14.5">
      <c r="A37" s="27" t="s">
        <v>59</v>
      </c>
      <c r="B37" s="54">
        <v>2</v>
      </c>
      <c r="C37" s="54">
        <v>0</v>
      </c>
      <c r="D37" s="54">
        <v>0</v>
      </c>
      <c r="E37" s="54">
        <v>0</v>
      </c>
      <c r="F37" s="54">
        <v>0</v>
      </c>
      <c r="G37" s="54">
        <v>0</v>
      </c>
      <c r="H37" s="54">
        <v>0</v>
      </c>
      <c r="I37" s="54">
        <v>5</v>
      </c>
      <c r="J37" s="54">
        <v>7</v>
      </c>
      <c r="L37" s="25">
        <f>Tabell103[[#This Row],[Sverige]]/Tabell103[[#This Row],[Totalt **]]</f>
        <v>0.2857142857142857</v>
      </c>
    </row>
    <row r="38" spans="1:12" ht="14.5">
      <c r="A38" s="27" t="s">
        <v>60</v>
      </c>
      <c r="B38" s="54">
        <v>116</v>
      </c>
      <c r="C38" s="54">
        <v>3</v>
      </c>
      <c r="D38" s="54">
        <v>1</v>
      </c>
      <c r="E38" s="54">
        <v>2</v>
      </c>
      <c r="F38" s="54">
        <v>0</v>
      </c>
      <c r="G38" s="54">
        <v>0</v>
      </c>
      <c r="H38" s="54">
        <v>0</v>
      </c>
      <c r="I38" s="54">
        <v>1</v>
      </c>
      <c r="J38" s="54">
        <v>120</v>
      </c>
      <c r="L38" s="25">
        <f>Tabell103[[#This Row],[Sverige]]/Tabell103[[#This Row],[Totalt **]]</f>
        <v>0.96666666666666667</v>
      </c>
    </row>
    <row r="39" spans="1:12" ht="14.5">
      <c r="A39" s="27" t="s">
        <v>61</v>
      </c>
      <c r="B39" s="54">
        <v>832</v>
      </c>
      <c r="C39" s="54">
        <v>359</v>
      </c>
      <c r="D39" s="54">
        <v>84</v>
      </c>
      <c r="E39" s="54">
        <v>4</v>
      </c>
      <c r="F39" s="54">
        <v>30</v>
      </c>
      <c r="G39" s="54">
        <v>26</v>
      </c>
      <c r="H39" s="54">
        <v>12</v>
      </c>
      <c r="I39" s="54">
        <v>124</v>
      </c>
      <c r="J39" s="54">
        <v>1315</v>
      </c>
      <c r="L39" s="25">
        <f>Tabell103[[#This Row],[Sverige]]/Tabell103[[#This Row],[Totalt **]]</f>
        <v>0.63269961977186306</v>
      </c>
    </row>
    <row r="40" spans="1:12" ht="14.5">
      <c r="A40" s="54" t="s">
        <v>62</v>
      </c>
      <c r="B40" s="54">
        <v>25</v>
      </c>
      <c r="C40" s="54">
        <v>0</v>
      </c>
      <c r="D40" s="54">
        <v>0</v>
      </c>
      <c r="E40" s="54">
        <v>0</v>
      </c>
      <c r="F40" s="54">
        <v>0</v>
      </c>
      <c r="G40" s="54">
        <v>0</v>
      </c>
      <c r="H40" s="54">
        <v>0</v>
      </c>
      <c r="I40" s="54">
        <v>0</v>
      </c>
      <c r="J40" s="54">
        <v>25</v>
      </c>
      <c r="L40" s="25">
        <f>Tabell103[[#This Row],[Sverige]]/Tabell103[[#This Row],[Totalt **]]</f>
        <v>1</v>
      </c>
    </row>
    <row r="41" spans="1:12" ht="14.5">
      <c r="A41" s="54" t="s">
        <v>63</v>
      </c>
      <c r="B41" s="54">
        <v>68</v>
      </c>
      <c r="C41" s="54">
        <v>5</v>
      </c>
      <c r="D41" s="54">
        <v>0</v>
      </c>
      <c r="E41" s="54">
        <v>1</v>
      </c>
      <c r="F41" s="54">
        <v>1</v>
      </c>
      <c r="G41" s="54">
        <v>0</v>
      </c>
      <c r="H41" s="54">
        <v>1</v>
      </c>
      <c r="I41" s="54">
        <v>5</v>
      </c>
      <c r="J41" s="54">
        <v>78</v>
      </c>
      <c r="L41" s="25">
        <f>Tabell103[[#This Row],[Sverige]]/Tabell103[[#This Row],[Totalt **]]</f>
        <v>0.87179487179487181</v>
      </c>
    </row>
    <row r="42" spans="1:12" ht="14.5">
      <c r="A42" s="77" t="s">
        <v>90</v>
      </c>
      <c r="B42" s="54">
        <v>9</v>
      </c>
      <c r="C42" s="54">
        <v>2</v>
      </c>
      <c r="D42" s="54">
        <v>0</v>
      </c>
      <c r="E42" s="54">
        <v>0</v>
      </c>
      <c r="F42" s="54">
        <v>0</v>
      </c>
      <c r="G42" s="54">
        <v>0</v>
      </c>
      <c r="H42" s="54">
        <v>0</v>
      </c>
      <c r="I42" s="54">
        <v>0</v>
      </c>
      <c r="J42" s="54">
        <v>11</v>
      </c>
      <c r="L42" s="25">
        <f>Tabell103[[#This Row],[Sverige]]/Tabell103[[#This Row],[Totalt **]]</f>
        <v>0.81818181818181823</v>
      </c>
    </row>
    <row r="43" spans="1:12" ht="14.5">
      <c r="A43" s="54" t="s">
        <v>64</v>
      </c>
      <c r="B43" s="54">
        <v>419</v>
      </c>
      <c r="C43" s="54">
        <v>25</v>
      </c>
      <c r="D43" s="54">
        <v>8</v>
      </c>
      <c r="E43" s="54">
        <v>0</v>
      </c>
      <c r="F43" s="54">
        <v>1</v>
      </c>
      <c r="G43" s="54">
        <v>3</v>
      </c>
      <c r="H43" s="54">
        <v>0</v>
      </c>
      <c r="I43" s="54">
        <v>22</v>
      </c>
      <c r="J43" s="54">
        <v>466</v>
      </c>
      <c r="L43" s="25">
        <f>Tabell103[[#This Row],[Sverige]]/Tabell103[[#This Row],[Totalt **]]</f>
        <v>0.89914163090128751</v>
      </c>
    </row>
    <row r="44" spans="1:12" ht="14.5">
      <c r="A44" s="54" t="s">
        <v>65</v>
      </c>
      <c r="B44" s="54">
        <v>111</v>
      </c>
      <c r="C44" s="54">
        <v>4</v>
      </c>
      <c r="D44" s="54">
        <v>0</v>
      </c>
      <c r="E44" s="54">
        <v>0</v>
      </c>
      <c r="F44" s="54">
        <v>0</v>
      </c>
      <c r="G44" s="54">
        <v>0</v>
      </c>
      <c r="H44" s="54">
        <v>0</v>
      </c>
      <c r="I44" s="54">
        <v>3</v>
      </c>
      <c r="J44" s="54">
        <v>118</v>
      </c>
      <c r="L44" s="25">
        <f>Tabell103[[#This Row],[Sverige]]/Tabell103[[#This Row],[Totalt **]]</f>
        <v>0.94067796610169496</v>
      </c>
    </row>
    <row r="45" spans="1:12" ht="14.5">
      <c r="A45" s="54" t="s">
        <v>66</v>
      </c>
      <c r="B45" s="54">
        <v>184</v>
      </c>
      <c r="C45" s="54">
        <v>3</v>
      </c>
      <c r="D45" s="54">
        <v>0</v>
      </c>
      <c r="E45" s="54">
        <v>0</v>
      </c>
      <c r="F45" s="54">
        <v>0</v>
      </c>
      <c r="G45" s="54">
        <v>0</v>
      </c>
      <c r="H45" s="54">
        <v>3</v>
      </c>
      <c r="I45" s="54">
        <v>1</v>
      </c>
      <c r="J45" s="54">
        <v>188</v>
      </c>
      <c r="L45" s="25">
        <f>Tabell103[[#This Row],[Sverige]]/Tabell103[[#This Row],[Totalt **]]</f>
        <v>0.97872340425531912</v>
      </c>
    </row>
    <row r="46" spans="1:12" ht="14.5">
      <c r="A46" s="77" t="s">
        <v>91</v>
      </c>
      <c r="B46" s="54">
        <v>121</v>
      </c>
      <c r="C46" s="54">
        <v>12</v>
      </c>
      <c r="D46" s="54">
        <v>1</v>
      </c>
      <c r="E46" s="54">
        <v>0</v>
      </c>
      <c r="F46" s="54">
        <v>0</v>
      </c>
      <c r="G46" s="54">
        <v>1</v>
      </c>
      <c r="H46" s="54">
        <v>4</v>
      </c>
      <c r="I46" s="54">
        <v>8</v>
      </c>
      <c r="J46" s="54">
        <v>141</v>
      </c>
      <c r="L46" s="25">
        <f>Tabell103[[#This Row],[Sverige]]/Tabell103[[#This Row],[Totalt **]]</f>
        <v>0.85815602836879434</v>
      </c>
    </row>
    <row r="47" spans="1:12" ht="14.5">
      <c r="A47" s="54" t="s">
        <v>67</v>
      </c>
      <c r="B47" s="54">
        <v>15</v>
      </c>
      <c r="C47" s="54">
        <v>0</v>
      </c>
      <c r="D47" s="54">
        <v>0</v>
      </c>
      <c r="E47" s="54">
        <v>0</v>
      </c>
      <c r="F47" s="54">
        <v>0</v>
      </c>
      <c r="G47" s="54">
        <v>0</v>
      </c>
      <c r="H47" s="54">
        <v>0</v>
      </c>
      <c r="I47" s="54">
        <v>0</v>
      </c>
      <c r="J47" s="54">
        <v>15</v>
      </c>
      <c r="L47" s="25">
        <f>Tabell103[[#This Row],[Sverige]]/Tabell103[[#This Row],[Totalt **]]</f>
        <v>1</v>
      </c>
    </row>
    <row r="48" spans="1:12" ht="14.5">
      <c r="A48" s="54" t="s">
        <v>68</v>
      </c>
      <c r="B48" s="54">
        <v>3817</v>
      </c>
      <c r="C48" s="54">
        <v>252</v>
      </c>
      <c r="D48" s="54">
        <v>5</v>
      </c>
      <c r="E48" s="54">
        <v>91</v>
      </c>
      <c r="F48" s="54">
        <v>29</v>
      </c>
      <c r="G48" s="54">
        <v>17</v>
      </c>
      <c r="H48" s="54">
        <v>31</v>
      </c>
      <c r="I48" s="54">
        <v>170</v>
      </c>
      <c r="J48" s="54">
        <v>4239</v>
      </c>
      <c r="L48" s="25">
        <f>Tabell103[[#This Row],[Sverige]]/Tabell103[[#This Row],[Totalt **]]</f>
        <v>0.90044821891955651</v>
      </c>
    </row>
    <row r="49" spans="1:12" ht="14.5">
      <c r="A49" s="54" t="s">
        <v>69</v>
      </c>
      <c r="B49" s="54">
        <v>118</v>
      </c>
      <c r="C49" s="54">
        <v>2</v>
      </c>
      <c r="D49" s="54">
        <v>0</v>
      </c>
      <c r="E49" s="54">
        <v>0</v>
      </c>
      <c r="F49" s="54">
        <v>0</v>
      </c>
      <c r="G49" s="54">
        <v>0</v>
      </c>
      <c r="H49" s="54">
        <v>0</v>
      </c>
      <c r="I49" s="54">
        <v>0</v>
      </c>
      <c r="J49" s="54">
        <v>120</v>
      </c>
      <c r="L49" s="25">
        <f>Tabell103[[#This Row],[Sverige]]/Tabell103[[#This Row],[Totalt **]]</f>
        <v>0.98333333333333328</v>
      </c>
    </row>
    <row r="50" spans="1:12" ht="14.5">
      <c r="A50" s="54" t="s">
        <v>70</v>
      </c>
      <c r="B50" s="54">
        <v>202</v>
      </c>
      <c r="C50" s="54">
        <v>26</v>
      </c>
      <c r="D50" s="54">
        <v>4</v>
      </c>
      <c r="E50" s="54">
        <v>0</v>
      </c>
      <c r="F50" s="54">
        <v>1</v>
      </c>
      <c r="G50" s="54">
        <v>2</v>
      </c>
      <c r="H50" s="54">
        <v>1</v>
      </c>
      <c r="I50" s="54">
        <v>70</v>
      </c>
      <c r="J50" s="54">
        <v>298</v>
      </c>
      <c r="L50" s="25">
        <f>Tabell103[[#This Row],[Sverige]]/Tabell103[[#This Row],[Totalt **]]</f>
        <v>0.67785234899328861</v>
      </c>
    </row>
    <row r="51" spans="1:12" ht="15">
      <c r="A51" s="70" t="s">
        <v>38</v>
      </c>
      <c r="B51" s="69" t="s">
        <v>46</v>
      </c>
      <c r="C51" s="69" t="s">
        <v>47</v>
      </c>
      <c r="D51" s="69" t="s">
        <v>48</v>
      </c>
      <c r="E51" s="69" t="s">
        <v>49</v>
      </c>
      <c r="F51" s="69" t="s">
        <v>50</v>
      </c>
      <c r="G51" s="69" t="s">
        <v>51</v>
      </c>
      <c r="H51" s="69" t="s">
        <v>52</v>
      </c>
      <c r="I51" s="69" t="s">
        <v>53</v>
      </c>
      <c r="J51" s="69" t="s">
        <v>54</v>
      </c>
      <c r="L51" s="25" t="s">
        <v>38</v>
      </c>
    </row>
    <row r="52" spans="1:12" ht="14.5">
      <c r="A52" s="64" t="s">
        <v>55</v>
      </c>
      <c r="B52" s="54">
        <v>33</v>
      </c>
      <c r="C52" s="54">
        <v>11</v>
      </c>
      <c r="D52" s="54">
        <v>2</v>
      </c>
      <c r="E52" s="54">
        <v>0</v>
      </c>
      <c r="F52" s="54">
        <v>0</v>
      </c>
      <c r="G52" s="54">
        <v>2</v>
      </c>
      <c r="H52" s="54">
        <v>1</v>
      </c>
      <c r="I52" s="54">
        <v>29</v>
      </c>
      <c r="J52" s="54">
        <v>73</v>
      </c>
      <c r="L52" s="25">
        <f>Tabell103[[#This Row],[Sverige]]/Tabell103[[#This Row],[Totalt **]]</f>
        <v>0.45205479452054792</v>
      </c>
    </row>
    <row r="53" spans="1:12" ht="14.5">
      <c r="A53" s="27" t="s">
        <v>56</v>
      </c>
      <c r="B53" s="54">
        <v>41</v>
      </c>
      <c r="C53" s="54">
        <v>2</v>
      </c>
      <c r="D53" s="54">
        <v>0</v>
      </c>
      <c r="E53" s="54">
        <v>1</v>
      </c>
      <c r="F53" s="54">
        <v>0</v>
      </c>
      <c r="G53" s="54">
        <v>0</v>
      </c>
      <c r="H53" s="54">
        <v>1</v>
      </c>
      <c r="I53" s="54">
        <v>0</v>
      </c>
      <c r="J53" s="54">
        <v>43</v>
      </c>
      <c r="L53" s="25">
        <f>Tabell103[[#This Row],[Sverige]]/Tabell103[[#This Row],[Totalt **]]</f>
        <v>0.95348837209302328</v>
      </c>
    </row>
    <row r="54" spans="1:12" ht="14.5">
      <c r="A54" s="64" t="s">
        <v>86</v>
      </c>
      <c r="B54" s="54">
        <v>16</v>
      </c>
      <c r="C54" s="54">
        <v>0</v>
      </c>
      <c r="D54" s="54">
        <v>0</v>
      </c>
      <c r="E54" s="54">
        <v>0</v>
      </c>
      <c r="F54" s="54">
        <v>0</v>
      </c>
      <c r="G54" s="54">
        <v>0</v>
      </c>
      <c r="H54" s="54">
        <v>0</v>
      </c>
      <c r="I54" s="54">
        <v>1</v>
      </c>
      <c r="J54" s="54">
        <v>17</v>
      </c>
      <c r="L54" s="25">
        <f>Tabell103[[#This Row],[Sverige]]/Tabell103[[#This Row],[Totalt **]]</f>
        <v>0.94117647058823528</v>
      </c>
    </row>
    <row r="55" spans="1:12" ht="14.5">
      <c r="A55" s="64" t="s">
        <v>57</v>
      </c>
      <c r="B55" s="54">
        <v>4</v>
      </c>
      <c r="C55" s="54">
        <v>0</v>
      </c>
      <c r="D55" s="54">
        <v>0</v>
      </c>
      <c r="E55" s="54">
        <v>0</v>
      </c>
      <c r="F55" s="54">
        <v>0</v>
      </c>
      <c r="G55" s="54">
        <v>0</v>
      </c>
      <c r="H55" s="54">
        <v>0</v>
      </c>
      <c r="I55" s="54">
        <v>0</v>
      </c>
      <c r="J55" s="54">
        <v>4</v>
      </c>
      <c r="L55" s="25">
        <f>Tabell103[[#This Row],[Sverige]]/Tabell103[[#This Row],[Totalt **]]</f>
        <v>1</v>
      </c>
    </row>
    <row r="56" spans="1:12" ht="14.5">
      <c r="A56" s="64" t="s">
        <v>87</v>
      </c>
      <c r="B56" s="54">
        <v>63</v>
      </c>
      <c r="C56" s="54">
        <v>2</v>
      </c>
      <c r="D56" s="54">
        <v>0</v>
      </c>
      <c r="E56" s="54">
        <v>0</v>
      </c>
      <c r="F56" s="54">
        <v>1</v>
      </c>
      <c r="G56" s="54">
        <v>0</v>
      </c>
      <c r="H56" s="54">
        <v>0</v>
      </c>
      <c r="I56" s="54">
        <v>9</v>
      </c>
      <c r="J56" s="54">
        <v>74</v>
      </c>
      <c r="L56" s="25">
        <f>Tabell103[[#This Row],[Sverige]]/Tabell103[[#This Row],[Totalt **]]</f>
        <v>0.85135135135135132</v>
      </c>
    </row>
    <row r="57" spans="1:12" ht="14.5">
      <c r="A57" s="64" t="s">
        <v>88</v>
      </c>
      <c r="B57" s="54">
        <v>8</v>
      </c>
      <c r="C57" s="54">
        <v>1</v>
      </c>
      <c r="D57" s="54">
        <v>0</v>
      </c>
      <c r="E57" s="54">
        <v>0</v>
      </c>
      <c r="F57" s="54">
        <v>0</v>
      </c>
      <c r="G57" s="54">
        <v>0</v>
      </c>
      <c r="H57" s="54">
        <v>0</v>
      </c>
      <c r="I57" s="54">
        <v>1</v>
      </c>
      <c r="J57" s="54">
        <v>10</v>
      </c>
      <c r="L57" s="25">
        <f>Tabell103[[#This Row],[Sverige]]/Tabell103[[#This Row],[Totalt **]]</f>
        <v>0.8</v>
      </c>
    </row>
    <row r="58" spans="1:12" ht="14.5">
      <c r="A58" s="64" t="s">
        <v>103</v>
      </c>
      <c r="B58" s="54">
        <v>215</v>
      </c>
      <c r="C58" s="54">
        <v>25</v>
      </c>
      <c r="D58" s="54">
        <v>0</v>
      </c>
      <c r="E58" s="54">
        <v>4</v>
      </c>
      <c r="F58" s="54">
        <v>2</v>
      </c>
      <c r="G58" s="54">
        <v>0</v>
      </c>
      <c r="H58" s="54">
        <v>0</v>
      </c>
      <c r="I58" s="54">
        <v>8</v>
      </c>
      <c r="J58" s="54">
        <v>248</v>
      </c>
      <c r="L58" s="25">
        <f>Tabell103[[#This Row],[Sverige]]/Tabell103[[#This Row],[Totalt **]]</f>
        <v>0.86693548387096775</v>
      </c>
    </row>
    <row r="59" spans="1:12" ht="14.5">
      <c r="A59" s="64" t="s">
        <v>89</v>
      </c>
      <c r="B59" s="54">
        <v>87</v>
      </c>
      <c r="C59" s="54">
        <v>1</v>
      </c>
      <c r="D59" s="54">
        <v>0</v>
      </c>
      <c r="E59" s="54">
        <v>0</v>
      </c>
      <c r="F59" s="54">
        <v>0</v>
      </c>
      <c r="G59" s="54">
        <v>0</v>
      </c>
      <c r="H59" s="54">
        <v>0</v>
      </c>
      <c r="I59" s="54">
        <v>0</v>
      </c>
      <c r="J59" s="54">
        <v>88</v>
      </c>
      <c r="L59" s="25">
        <f>Tabell103[[#This Row],[Sverige]]/Tabell103[[#This Row],[Totalt **]]</f>
        <v>0.98863636363636365</v>
      </c>
    </row>
    <row r="60" spans="1:12" ht="14.5">
      <c r="A60" s="27" t="s">
        <v>59</v>
      </c>
      <c r="B60" s="54">
        <v>12</v>
      </c>
      <c r="C60" s="54">
        <v>3</v>
      </c>
      <c r="D60" s="54">
        <v>0</v>
      </c>
      <c r="E60" s="54">
        <v>0</v>
      </c>
      <c r="F60" s="54">
        <v>1</v>
      </c>
      <c r="G60" s="54">
        <v>0</v>
      </c>
      <c r="H60" s="54">
        <v>0</v>
      </c>
      <c r="I60" s="54">
        <v>0</v>
      </c>
      <c r="J60" s="54">
        <v>15</v>
      </c>
      <c r="L60" s="25">
        <f>Tabell103[[#This Row],[Sverige]]/Tabell103[[#This Row],[Totalt **]]</f>
        <v>0.8</v>
      </c>
    </row>
    <row r="61" spans="1:12" ht="14.5">
      <c r="A61" s="27" t="s">
        <v>60</v>
      </c>
      <c r="B61" s="54">
        <v>8</v>
      </c>
      <c r="C61" s="54">
        <v>0</v>
      </c>
      <c r="D61" s="54">
        <v>0</v>
      </c>
      <c r="E61" s="54">
        <v>0</v>
      </c>
      <c r="F61" s="54">
        <v>0</v>
      </c>
      <c r="G61" s="54">
        <v>0</v>
      </c>
      <c r="H61" s="54">
        <v>0</v>
      </c>
      <c r="I61" s="54">
        <v>0</v>
      </c>
      <c r="J61" s="54">
        <v>8</v>
      </c>
      <c r="L61" s="25">
        <f>Tabell103[[#This Row],[Sverige]]/Tabell103[[#This Row],[Totalt **]]</f>
        <v>1</v>
      </c>
    </row>
    <row r="62" spans="1:12" ht="14.5">
      <c r="A62" s="27" t="s">
        <v>61</v>
      </c>
      <c r="B62" s="54">
        <v>613</v>
      </c>
      <c r="C62" s="54">
        <v>286</v>
      </c>
      <c r="D62" s="54">
        <v>68</v>
      </c>
      <c r="E62" s="54">
        <v>5</v>
      </c>
      <c r="F62" s="54">
        <v>25</v>
      </c>
      <c r="G62" s="54">
        <v>28</v>
      </c>
      <c r="H62" s="54">
        <v>9</v>
      </c>
      <c r="I62" s="54">
        <v>104</v>
      </c>
      <c r="J62" s="54">
        <v>1003</v>
      </c>
      <c r="L62" s="25">
        <f>Tabell103[[#This Row],[Sverige]]/Tabell103[[#This Row],[Totalt **]]</f>
        <v>0.61116650049850452</v>
      </c>
    </row>
    <row r="63" spans="1:12" ht="14.5">
      <c r="A63" s="54" t="s">
        <v>62</v>
      </c>
      <c r="B63" s="54">
        <v>28</v>
      </c>
      <c r="C63" s="54">
        <v>0</v>
      </c>
      <c r="D63" s="54">
        <v>0</v>
      </c>
      <c r="E63" s="54">
        <v>0</v>
      </c>
      <c r="F63" s="54">
        <v>0</v>
      </c>
      <c r="G63" s="54">
        <v>0</v>
      </c>
      <c r="H63" s="54">
        <v>0</v>
      </c>
      <c r="I63" s="54">
        <v>0</v>
      </c>
      <c r="J63" s="54">
        <v>28</v>
      </c>
      <c r="L63" s="25">
        <f>Tabell103[[#This Row],[Sverige]]/Tabell103[[#This Row],[Totalt **]]</f>
        <v>1</v>
      </c>
    </row>
    <row r="64" spans="1:12" ht="14.5">
      <c r="A64" s="54" t="s">
        <v>63</v>
      </c>
      <c r="B64" s="54">
        <v>13</v>
      </c>
      <c r="C64" s="54">
        <v>1</v>
      </c>
      <c r="D64" s="54">
        <v>0</v>
      </c>
      <c r="E64" s="54">
        <v>0</v>
      </c>
      <c r="F64" s="54">
        <v>1</v>
      </c>
      <c r="G64" s="54">
        <v>0</v>
      </c>
      <c r="H64" s="54">
        <v>0</v>
      </c>
      <c r="I64" s="54">
        <v>0</v>
      </c>
      <c r="J64" s="54">
        <v>14</v>
      </c>
      <c r="L64" s="25">
        <f>Tabell103[[#This Row],[Sverige]]/Tabell103[[#This Row],[Totalt **]]</f>
        <v>0.9285714285714286</v>
      </c>
    </row>
    <row r="65" spans="1:12" ht="14.5">
      <c r="A65" s="77" t="s">
        <v>90</v>
      </c>
      <c r="B65" s="54">
        <v>8</v>
      </c>
      <c r="C65" s="54">
        <v>1</v>
      </c>
      <c r="D65" s="54">
        <v>0</v>
      </c>
      <c r="E65" s="54">
        <v>0</v>
      </c>
      <c r="F65" s="54">
        <v>0</v>
      </c>
      <c r="G65" s="54">
        <v>0</v>
      </c>
      <c r="H65" s="54">
        <v>0</v>
      </c>
      <c r="I65" s="54">
        <v>0</v>
      </c>
      <c r="J65" s="54">
        <v>9</v>
      </c>
      <c r="L65" s="25">
        <f>Tabell103[[#This Row],[Sverige]]/Tabell103[[#This Row],[Totalt **]]</f>
        <v>0.88888888888888884</v>
      </c>
    </row>
    <row r="66" spans="1:12" ht="14.5">
      <c r="A66" s="54" t="s">
        <v>64</v>
      </c>
      <c r="B66" s="54">
        <v>189</v>
      </c>
      <c r="C66" s="54">
        <v>4</v>
      </c>
      <c r="D66" s="54">
        <v>1</v>
      </c>
      <c r="E66" s="54">
        <v>0</v>
      </c>
      <c r="F66" s="54">
        <v>1</v>
      </c>
      <c r="G66" s="54">
        <v>0</v>
      </c>
      <c r="H66" s="54">
        <v>0</v>
      </c>
      <c r="I66" s="54">
        <v>2</v>
      </c>
      <c r="J66" s="54">
        <v>195</v>
      </c>
      <c r="L66" s="25">
        <f>Tabell103[[#This Row],[Sverige]]/Tabell103[[#This Row],[Totalt **]]</f>
        <v>0.96923076923076923</v>
      </c>
    </row>
    <row r="67" spans="1:12" ht="14.5">
      <c r="A67" s="54" t="s">
        <v>65</v>
      </c>
      <c r="B67" s="54">
        <v>27</v>
      </c>
      <c r="C67" s="54">
        <v>2</v>
      </c>
      <c r="D67" s="54">
        <v>0</v>
      </c>
      <c r="E67" s="54">
        <v>0</v>
      </c>
      <c r="F67" s="54">
        <v>0</v>
      </c>
      <c r="G67" s="54">
        <v>0</v>
      </c>
      <c r="H67" s="54">
        <v>0</v>
      </c>
      <c r="I67" s="54">
        <v>0</v>
      </c>
      <c r="J67" s="54">
        <v>29</v>
      </c>
      <c r="L67" s="25">
        <f>Tabell103[[#This Row],[Sverige]]/Tabell103[[#This Row],[Totalt **]]</f>
        <v>0.93103448275862066</v>
      </c>
    </row>
    <row r="68" spans="1:12" ht="14.5">
      <c r="A68" s="54" t="s">
        <v>66</v>
      </c>
      <c r="B68" s="54">
        <v>27</v>
      </c>
      <c r="C68" s="54">
        <v>1</v>
      </c>
      <c r="D68" s="54">
        <v>0</v>
      </c>
      <c r="E68" s="54">
        <v>0</v>
      </c>
      <c r="F68" s="54">
        <v>0</v>
      </c>
      <c r="G68" s="54">
        <v>0</v>
      </c>
      <c r="H68" s="54">
        <v>1</v>
      </c>
      <c r="I68" s="54">
        <v>0</v>
      </c>
      <c r="J68" s="54">
        <v>28</v>
      </c>
      <c r="L68" s="25">
        <f>Tabell103[[#This Row],[Sverige]]/Tabell103[[#This Row],[Totalt **]]</f>
        <v>0.9642857142857143</v>
      </c>
    </row>
    <row r="69" spans="1:12" ht="14.5">
      <c r="A69" s="77" t="s">
        <v>91</v>
      </c>
      <c r="B69" s="54">
        <v>47</v>
      </c>
      <c r="C69" s="54">
        <v>11</v>
      </c>
      <c r="D69" s="54">
        <v>0</v>
      </c>
      <c r="E69" s="54">
        <v>0</v>
      </c>
      <c r="F69" s="54">
        <v>0</v>
      </c>
      <c r="G69" s="54">
        <v>0</v>
      </c>
      <c r="H69" s="54">
        <v>1</v>
      </c>
      <c r="I69" s="54">
        <v>3</v>
      </c>
      <c r="J69" s="54">
        <v>61</v>
      </c>
      <c r="L69" s="25">
        <f>Tabell103[[#This Row],[Sverige]]/Tabell103[[#This Row],[Totalt **]]</f>
        <v>0.77049180327868849</v>
      </c>
    </row>
    <row r="70" spans="1:12" ht="14.5">
      <c r="A70" s="54" t="s">
        <v>67</v>
      </c>
      <c r="B70" s="54">
        <v>10</v>
      </c>
      <c r="C70" s="54">
        <v>1</v>
      </c>
      <c r="D70" s="54">
        <v>0</v>
      </c>
      <c r="E70" s="54">
        <v>0</v>
      </c>
      <c r="F70" s="54">
        <v>0</v>
      </c>
      <c r="G70" s="54">
        <v>0</v>
      </c>
      <c r="H70" s="54">
        <v>0</v>
      </c>
      <c r="I70" s="54">
        <v>1</v>
      </c>
      <c r="J70" s="54">
        <v>12</v>
      </c>
      <c r="L70" s="25">
        <f>Tabell103[[#This Row],[Sverige]]/Tabell103[[#This Row],[Totalt **]]</f>
        <v>0.83333333333333337</v>
      </c>
    </row>
    <row r="71" spans="1:12" ht="14.5">
      <c r="A71" s="54" t="s">
        <v>68</v>
      </c>
      <c r="B71" s="54">
        <v>537</v>
      </c>
      <c r="C71" s="54">
        <v>36</v>
      </c>
      <c r="D71" s="54">
        <v>1</v>
      </c>
      <c r="E71" s="54">
        <v>13</v>
      </c>
      <c r="F71" s="54">
        <v>4</v>
      </c>
      <c r="G71" s="54">
        <v>0</v>
      </c>
      <c r="H71" s="54">
        <v>5</v>
      </c>
      <c r="I71" s="54">
        <v>27</v>
      </c>
      <c r="J71" s="54">
        <v>600</v>
      </c>
      <c r="L71" s="25">
        <f>Tabell103[[#This Row],[Sverige]]/Tabell103[[#This Row],[Totalt **]]</f>
        <v>0.89500000000000002</v>
      </c>
    </row>
    <row r="72" spans="1:12" ht="14.5">
      <c r="A72" s="54" t="s">
        <v>69</v>
      </c>
      <c r="B72" s="54">
        <v>18</v>
      </c>
      <c r="C72" s="54">
        <v>0</v>
      </c>
      <c r="D72" s="54">
        <v>0</v>
      </c>
      <c r="E72" s="54">
        <v>0</v>
      </c>
      <c r="F72" s="54">
        <v>0</v>
      </c>
      <c r="G72" s="54">
        <v>0</v>
      </c>
      <c r="H72" s="54">
        <v>0</v>
      </c>
      <c r="I72" s="54">
        <v>0</v>
      </c>
      <c r="J72" s="54">
        <v>18</v>
      </c>
      <c r="L72" s="25">
        <f>Tabell103[[#This Row],[Sverige]]/Tabell103[[#This Row],[Totalt **]]</f>
        <v>1</v>
      </c>
    </row>
    <row r="73" spans="1:12" ht="14.5">
      <c r="A73" s="54" t="s">
        <v>70</v>
      </c>
      <c r="B73" s="54">
        <v>101</v>
      </c>
      <c r="C73" s="54">
        <v>25</v>
      </c>
      <c r="D73" s="54">
        <v>3</v>
      </c>
      <c r="E73" s="54">
        <v>0</v>
      </c>
      <c r="F73" s="54">
        <v>1</v>
      </c>
      <c r="G73" s="54">
        <v>3</v>
      </c>
      <c r="H73" s="54">
        <v>0</v>
      </c>
      <c r="I73" s="54">
        <v>35</v>
      </c>
      <c r="J73" s="54">
        <v>161</v>
      </c>
      <c r="L73" s="25">
        <f>Tabell103[[#This Row],[Sverige]]/Tabell103[[#This Row],[Totalt **]]</f>
        <v>0.62732919254658381</v>
      </c>
    </row>
    <row r="74" spans="1:12">
      <c r="A74" s="33" t="s">
        <v>44</v>
      </c>
    </row>
    <row r="75" spans="1:12">
      <c r="A75" s="33" t="s">
        <v>293</v>
      </c>
    </row>
    <row r="76" spans="1:12">
      <c r="A76" s="33" t="s">
        <v>71</v>
      </c>
    </row>
    <row r="77" spans="1:12">
      <c r="A77" s="33" t="s">
        <v>72</v>
      </c>
    </row>
    <row r="78" spans="1:12">
      <c r="A78" s="33" t="s">
        <v>73</v>
      </c>
    </row>
    <row r="79" spans="1:12">
      <c r="A79" s="33" t="s">
        <v>106</v>
      </c>
    </row>
    <row r="80" spans="1:12">
      <c r="A80" s="33" t="s">
        <v>74</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C3FD6-0FF8-48CB-945C-F650F6E0B054}">
  <dimension ref="A1:P37"/>
  <sheetViews>
    <sheetView zoomScaleNormal="100" workbookViewId="0"/>
  </sheetViews>
  <sheetFormatPr defaultColWidth="9.296875" defaultRowHeight="13.5"/>
  <cols>
    <col min="1" max="1" width="40.69921875" style="25" customWidth="1"/>
    <col min="2" max="2" width="14" style="25" bestFit="1" customWidth="1"/>
    <col min="3" max="3" width="53.19921875" style="25" bestFit="1" customWidth="1"/>
    <col min="4" max="4" width="18" style="25" bestFit="1" customWidth="1"/>
    <col min="5" max="5" width="14" style="25" bestFit="1" customWidth="1"/>
    <col min="6" max="6" width="38.5" style="25" customWidth="1"/>
    <col min="7" max="7" width="18" style="25" bestFit="1" customWidth="1"/>
    <col min="8" max="8" width="14" style="25" bestFit="1" customWidth="1"/>
    <col min="9" max="9" width="39.19921875" style="25" bestFit="1" customWidth="1"/>
    <col min="10" max="10" width="18" style="25" bestFit="1" customWidth="1"/>
    <col min="11" max="11" width="13.19921875" style="25" bestFit="1" customWidth="1"/>
    <col min="12" max="12" width="40.296875" style="25" bestFit="1" customWidth="1"/>
    <col min="13" max="13" width="19.19921875" style="25" bestFit="1" customWidth="1"/>
    <col min="14" max="14" width="14" style="25" bestFit="1" customWidth="1"/>
    <col min="15" max="15" width="39.19921875" style="25" bestFit="1" customWidth="1"/>
    <col min="16" max="16" width="21.19921875" style="25" bestFit="1" customWidth="1"/>
    <col min="17" max="16384" width="9.296875" style="25"/>
  </cols>
  <sheetData>
    <row r="1" spans="1:16">
      <c r="A1" s="71" t="s">
        <v>1053</v>
      </c>
    </row>
    <row r="2" spans="1:16" ht="17.25" customHeight="1">
      <c r="A2" s="62" t="s">
        <v>1058</v>
      </c>
      <c r="B2" s="62"/>
      <c r="C2" s="62"/>
      <c r="D2" s="62"/>
      <c r="E2" s="62"/>
      <c r="F2" s="62"/>
      <c r="G2" s="62"/>
      <c r="H2" s="62"/>
      <c r="I2" s="62"/>
      <c r="J2" s="62"/>
    </row>
    <row r="3" spans="1:16" ht="17.25" customHeight="1">
      <c r="A3" s="60" t="s">
        <v>1059</v>
      </c>
      <c r="B3" s="61"/>
      <c r="C3" s="61"/>
      <c r="D3" s="61"/>
      <c r="E3" s="61"/>
      <c r="F3" s="61"/>
      <c r="G3" s="61"/>
      <c r="H3" s="61"/>
      <c r="I3" s="61"/>
      <c r="J3" s="61"/>
    </row>
    <row r="4" spans="1:16" ht="15">
      <c r="A4" s="32" t="s">
        <v>43</v>
      </c>
      <c r="B4" s="32" t="s">
        <v>97</v>
      </c>
      <c r="C4" s="1" t="s">
        <v>1073</v>
      </c>
      <c r="D4" s="1" t="s">
        <v>1067</v>
      </c>
      <c r="E4" s="1" t="s">
        <v>100</v>
      </c>
      <c r="F4" s="1" t="s">
        <v>1062</v>
      </c>
      <c r="G4" s="1" t="s">
        <v>1068</v>
      </c>
      <c r="H4" s="1" t="s">
        <v>1070</v>
      </c>
      <c r="I4" s="1" t="s">
        <v>1071</v>
      </c>
      <c r="J4" s="1" t="s">
        <v>1072</v>
      </c>
      <c r="K4" s="72" t="s">
        <v>1063</v>
      </c>
      <c r="L4" s="72" t="s">
        <v>1064</v>
      </c>
      <c r="M4" s="72" t="s">
        <v>1069</v>
      </c>
      <c r="N4" s="72" t="s">
        <v>1065</v>
      </c>
      <c r="O4" s="72" t="s">
        <v>1066</v>
      </c>
      <c r="P4" s="72" t="s">
        <v>1082</v>
      </c>
    </row>
    <row r="5" spans="1:16" ht="15">
      <c r="A5" s="63" t="s">
        <v>28</v>
      </c>
      <c r="B5" s="69" t="s">
        <v>97</v>
      </c>
      <c r="C5" s="69" t="s">
        <v>1073</v>
      </c>
      <c r="D5" s="69" t="s">
        <v>1067</v>
      </c>
      <c r="E5" s="69" t="s">
        <v>100</v>
      </c>
      <c r="F5" s="69" t="s">
        <v>1074</v>
      </c>
      <c r="G5" s="69" t="s">
        <v>1068</v>
      </c>
      <c r="H5" s="69" t="s">
        <v>1070</v>
      </c>
      <c r="I5" s="69" t="s">
        <v>1071</v>
      </c>
      <c r="J5" s="69" t="s">
        <v>1072</v>
      </c>
      <c r="K5" s="69" t="s">
        <v>1063</v>
      </c>
      <c r="L5" s="69" t="s">
        <v>1064</v>
      </c>
      <c r="M5" s="69" t="s">
        <v>1069</v>
      </c>
      <c r="N5" s="69" t="s">
        <v>1065</v>
      </c>
      <c r="O5" s="69" t="s">
        <v>1075</v>
      </c>
      <c r="P5" s="94" t="s">
        <v>1082</v>
      </c>
    </row>
    <row r="6" spans="1:16" ht="14.5">
      <c r="A6" s="64" t="s">
        <v>29</v>
      </c>
      <c r="B6" s="27">
        <v>210</v>
      </c>
      <c r="C6" s="27">
        <v>72</v>
      </c>
      <c r="D6" s="27">
        <v>89</v>
      </c>
      <c r="E6" s="27">
        <v>187</v>
      </c>
      <c r="F6" s="27">
        <v>44</v>
      </c>
      <c r="G6" s="27">
        <v>93</v>
      </c>
      <c r="H6" s="27">
        <v>221</v>
      </c>
      <c r="I6" s="27">
        <v>31</v>
      </c>
      <c r="J6" s="27">
        <v>112</v>
      </c>
      <c r="K6" s="54">
        <v>206</v>
      </c>
      <c r="L6" s="54">
        <v>21</v>
      </c>
      <c r="M6" s="54">
        <v>93</v>
      </c>
      <c r="N6" s="54">
        <v>172</v>
      </c>
      <c r="O6" s="54">
        <v>28</v>
      </c>
      <c r="P6" s="54">
        <v>79</v>
      </c>
    </row>
    <row r="7" spans="1:16" ht="14.5">
      <c r="A7" s="27" t="s">
        <v>30</v>
      </c>
      <c r="B7" s="27">
        <v>357</v>
      </c>
      <c r="C7" s="27">
        <v>36</v>
      </c>
      <c r="D7" s="27">
        <v>5</v>
      </c>
      <c r="E7" s="27">
        <v>351</v>
      </c>
      <c r="F7" s="27">
        <v>20</v>
      </c>
      <c r="G7" s="27">
        <v>12</v>
      </c>
      <c r="H7" s="27">
        <v>351</v>
      </c>
      <c r="I7" s="27">
        <v>15</v>
      </c>
      <c r="J7" s="27">
        <v>5</v>
      </c>
      <c r="K7" s="54">
        <v>321</v>
      </c>
      <c r="L7" s="54">
        <v>27</v>
      </c>
      <c r="M7" s="54">
        <v>10</v>
      </c>
      <c r="N7" s="54">
        <v>318</v>
      </c>
      <c r="O7" s="54">
        <v>11</v>
      </c>
      <c r="P7" s="54">
        <v>15</v>
      </c>
    </row>
    <row r="8" spans="1:16" ht="14.5">
      <c r="A8" s="64" t="s">
        <v>31</v>
      </c>
      <c r="B8" s="27">
        <v>1212</v>
      </c>
      <c r="C8" s="27">
        <v>873</v>
      </c>
      <c r="D8" s="27">
        <v>246</v>
      </c>
      <c r="E8" s="27">
        <v>1349</v>
      </c>
      <c r="F8" s="27">
        <v>762</v>
      </c>
      <c r="G8" s="27">
        <v>290</v>
      </c>
      <c r="H8" s="27">
        <v>1429</v>
      </c>
      <c r="I8" s="27">
        <v>637</v>
      </c>
      <c r="J8" s="27">
        <v>193</v>
      </c>
      <c r="K8" s="54">
        <v>1355</v>
      </c>
      <c r="L8" s="54">
        <v>678</v>
      </c>
      <c r="M8" s="54">
        <v>211</v>
      </c>
      <c r="N8" s="54">
        <v>1445</v>
      </c>
      <c r="O8" s="54">
        <v>645</v>
      </c>
      <c r="P8" s="54">
        <v>228</v>
      </c>
    </row>
    <row r="9" spans="1:16" ht="14.5">
      <c r="A9" s="64" t="s">
        <v>32</v>
      </c>
      <c r="B9" s="27">
        <v>509</v>
      </c>
      <c r="C9" s="27">
        <v>50</v>
      </c>
      <c r="D9" s="27">
        <v>5</v>
      </c>
      <c r="E9" s="27">
        <v>594</v>
      </c>
      <c r="F9" s="27">
        <v>35</v>
      </c>
      <c r="G9" s="27">
        <v>18</v>
      </c>
      <c r="H9" s="27">
        <v>593</v>
      </c>
      <c r="I9" s="27">
        <v>41</v>
      </c>
      <c r="J9" s="27">
        <v>23</v>
      </c>
      <c r="K9" s="54">
        <v>583</v>
      </c>
      <c r="L9" s="54">
        <v>32</v>
      </c>
      <c r="M9" s="54">
        <v>26</v>
      </c>
      <c r="N9" s="54">
        <v>608</v>
      </c>
      <c r="O9" s="54">
        <v>28</v>
      </c>
      <c r="P9" s="54">
        <v>25</v>
      </c>
    </row>
    <row r="10" spans="1:16" ht="14.5">
      <c r="A10" s="64" t="s">
        <v>33</v>
      </c>
      <c r="B10" s="27">
        <v>160</v>
      </c>
      <c r="C10" s="27">
        <v>9</v>
      </c>
      <c r="D10" s="27">
        <v>0</v>
      </c>
      <c r="E10" s="27">
        <v>160</v>
      </c>
      <c r="F10" s="27">
        <v>0</v>
      </c>
      <c r="G10" s="27">
        <v>3</v>
      </c>
      <c r="H10" s="27">
        <v>266</v>
      </c>
      <c r="I10" s="27">
        <v>11</v>
      </c>
      <c r="J10" s="27">
        <v>2</v>
      </c>
      <c r="K10" s="54">
        <v>186</v>
      </c>
      <c r="L10" s="54">
        <v>8</v>
      </c>
      <c r="M10" s="54">
        <v>0</v>
      </c>
      <c r="N10" s="54">
        <v>138</v>
      </c>
      <c r="O10" s="54">
        <v>6</v>
      </c>
      <c r="P10" s="54">
        <v>3</v>
      </c>
    </row>
    <row r="11" spans="1:16" ht="14.5">
      <c r="A11" s="64" t="s">
        <v>34</v>
      </c>
      <c r="B11" s="27">
        <v>258</v>
      </c>
      <c r="C11" s="27">
        <v>7</v>
      </c>
      <c r="D11" s="27">
        <v>9</v>
      </c>
      <c r="E11" s="27">
        <v>219</v>
      </c>
      <c r="F11" s="27">
        <v>6</v>
      </c>
      <c r="G11" s="27">
        <v>7</v>
      </c>
      <c r="H11" s="27">
        <v>216</v>
      </c>
      <c r="I11" s="27">
        <v>3</v>
      </c>
      <c r="J11" s="27">
        <v>1</v>
      </c>
      <c r="K11" s="54">
        <v>249</v>
      </c>
      <c r="L11" s="54">
        <v>7</v>
      </c>
      <c r="M11" s="54">
        <v>3</v>
      </c>
      <c r="N11" s="54">
        <v>211</v>
      </c>
      <c r="O11" s="54">
        <v>4</v>
      </c>
      <c r="P11" s="54">
        <v>1</v>
      </c>
    </row>
    <row r="12" spans="1:16" ht="14.5">
      <c r="A12" s="64" t="s">
        <v>35</v>
      </c>
      <c r="B12" s="27">
        <v>4457</v>
      </c>
      <c r="C12" s="27">
        <v>323</v>
      </c>
      <c r="D12" s="27">
        <v>104</v>
      </c>
      <c r="E12" s="27">
        <v>4514</v>
      </c>
      <c r="F12" s="27">
        <v>296</v>
      </c>
      <c r="G12" s="27">
        <v>133</v>
      </c>
      <c r="H12" s="27">
        <v>4615</v>
      </c>
      <c r="I12" s="27">
        <v>230</v>
      </c>
      <c r="J12" s="27">
        <v>153</v>
      </c>
      <c r="K12" s="54">
        <v>4427</v>
      </c>
      <c r="L12" s="54">
        <v>240</v>
      </c>
      <c r="M12" s="54">
        <v>147</v>
      </c>
      <c r="N12" s="54">
        <v>4354</v>
      </c>
      <c r="O12" s="54">
        <v>288</v>
      </c>
      <c r="P12" s="54">
        <v>197</v>
      </c>
    </row>
    <row r="13" spans="1:16" ht="14.5">
      <c r="A13" s="64" t="s">
        <v>36</v>
      </c>
      <c r="B13" s="27">
        <v>266</v>
      </c>
      <c r="C13" s="27">
        <v>100</v>
      </c>
      <c r="D13" s="27">
        <v>69</v>
      </c>
      <c r="E13" s="27">
        <v>284</v>
      </c>
      <c r="F13" s="27">
        <v>93</v>
      </c>
      <c r="G13" s="27">
        <v>63</v>
      </c>
      <c r="H13" s="27">
        <v>268</v>
      </c>
      <c r="I13" s="27">
        <v>67</v>
      </c>
      <c r="J13" s="27">
        <v>67</v>
      </c>
      <c r="K13" s="54">
        <v>291</v>
      </c>
      <c r="L13" s="54">
        <v>71</v>
      </c>
      <c r="M13" s="54">
        <v>84</v>
      </c>
      <c r="N13" s="54">
        <v>303</v>
      </c>
      <c r="O13" s="54">
        <v>51</v>
      </c>
      <c r="P13" s="54">
        <v>105</v>
      </c>
    </row>
    <row r="14" spans="1:16" ht="15">
      <c r="A14" s="70" t="s">
        <v>37</v>
      </c>
      <c r="B14" s="78" t="str">
        <f>Tabell1034[[#Headers],[Sverige 2019]]</f>
        <v>Sverige 2019</v>
      </c>
      <c r="C14" s="78" t="str">
        <f>Tabell1034[[#Headers],[EU27/EES+Schweiz och Storbrittanien, exkl Sverige 2019]]</f>
        <v>EU27/EES+Schweiz och Storbrittanien, exkl Sverige 2019</v>
      </c>
      <c r="D14" s="78" t="str">
        <f>Tabell1034[[#Headers],[Tredje land 2019]]</f>
        <v>Tredje land 2019</v>
      </c>
      <c r="E14" s="78" t="str">
        <f>Tabell1034[[#Headers],[Sverige 2020]]</f>
        <v>Sverige 2020</v>
      </c>
      <c r="F14" s="78" t="str">
        <f>Tabell1034[[#Headers],[EU27/EES+Schweiz, exkl Sverige 2020]]</f>
        <v>EU27/EES+Schweiz, exkl Sverige 2020</v>
      </c>
      <c r="G14" s="78" t="str">
        <f>Tabell1034[[#Headers],[Tredje land 2020]]</f>
        <v>Tredje land 2020</v>
      </c>
      <c r="H14" s="78" t="str">
        <f>Tabell1034[[#Headers],[Sverige 2021]]</f>
        <v>Sverige 2021</v>
      </c>
      <c r="I14" s="78" t="str">
        <f>Tabell1034[[#Headers],[EU27/EES+Schweiz, exkl Sverige 2021]]</f>
        <v>EU27/EES+Schweiz, exkl Sverige 2021</v>
      </c>
      <c r="J14" s="78" t="str">
        <f>Tabell1034[[#Headers],[Tredje land 2021]]</f>
        <v>Tredje land 2021</v>
      </c>
      <c r="K14" s="78" t="str">
        <f>Tabell1034[[#Headers],[Sverige 2022]]</f>
        <v>Sverige 2022</v>
      </c>
      <c r="L14" s="78" t="str">
        <f>Tabell1034[[#Headers],[EU27/EES+Schweiz, exkl Sverige 2022]]</f>
        <v>EU27/EES+Schweiz, exkl Sverige 2022</v>
      </c>
      <c r="M14" s="78" t="str">
        <f>Tabell1034[[#Headers],[Tredje land 2022]]</f>
        <v>Tredje land 2022</v>
      </c>
      <c r="N14" s="78" t="str">
        <f>Tabell1034[[#Headers],[Sverige 2023]]</f>
        <v>Sverige 2023</v>
      </c>
      <c r="O14" s="78" t="str">
        <f>Tabell1034[[#Headers],[EU27/EES+Schweiz, exkl Sverige 2023]]</f>
        <v>EU27/EES+Schweiz, exkl Sverige 2023</v>
      </c>
      <c r="P14" s="86" t="s">
        <v>1082</v>
      </c>
    </row>
    <row r="15" spans="1:16" ht="14.5">
      <c r="A15" s="64" t="s">
        <v>29</v>
      </c>
      <c r="B15" s="54">
        <v>170</v>
      </c>
      <c r="C15" s="54">
        <v>56</v>
      </c>
      <c r="D15" s="54">
        <v>49</v>
      </c>
      <c r="E15" s="54">
        <v>134</v>
      </c>
      <c r="F15" s="54">
        <v>29</v>
      </c>
      <c r="G15" s="54">
        <v>49</v>
      </c>
      <c r="H15" s="54">
        <v>172</v>
      </c>
      <c r="I15" s="54">
        <v>19</v>
      </c>
      <c r="J15" s="54">
        <v>64</v>
      </c>
      <c r="K15" s="54">
        <v>154</v>
      </c>
      <c r="L15" s="54">
        <v>15</v>
      </c>
      <c r="M15" s="54">
        <v>56</v>
      </c>
      <c r="N15" s="54">
        <v>139</v>
      </c>
      <c r="O15" s="54">
        <v>17</v>
      </c>
      <c r="P15" s="54">
        <v>50</v>
      </c>
    </row>
    <row r="16" spans="1:16" ht="14.5">
      <c r="A16" s="27" t="s">
        <v>30</v>
      </c>
      <c r="B16" s="54">
        <v>355</v>
      </c>
      <c r="C16" s="54">
        <v>36</v>
      </c>
      <c r="D16" s="54">
        <v>5</v>
      </c>
      <c r="E16" s="54">
        <v>349</v>
      </c>
      <c r="F16" s="54">
        <v>20</v>
      </c>
      <c r="G16" s="54">
        <v>12</v>
      </c>
      <c r="H16" s="54">
        <v>349</v>
      </c>
      <c r="I16" s="54">
        <v>15</v>
      </c>
      <c r="J16" s="54">
        <v>5</v>
      </c>
      <c r="K16" s="54">
        <v>319</v>
      </c>
      <c r="L16" s="54">
        <v>27</v>
      </c>
      <c r="M16" s="54">
        <v>10</v>
      </c>
      <c r="N16" s="54">
        <v>314</v>
      </c>
      <c r="O16" s="54">
        <v>11</v>
      </c>
      <c r="P16" s="54">
        <v>15</v>
      </c>
    </row>
    <row r="17" spans="1:16" ht="14.5">
      <c r="A17" s="64" t="s">
        <v>31</v>
      </c>
      <c r="B17" s="54">
        <v>649</v>
      </c>
      <c r="C17" s="54">
        <v>483</v>
      </c>
      <c r="D17" s="54">
        <v>110</v>
      </c>
      <c r="E17" s="54">
        <v>773</v>
      </c>
      <c r="F17" s="54">
        <v>402</v>
      </c>
      <c r="G17" s="54">
        <v>151</v>
      </c>
      <c r="H17" s="54">
        <v>784</v>
      </c>
      <c r="I17" s="54">
        <v>338</v>
      </c>
      <c r="J17" s="54">
        <v>111</v>
      </c>
      <c r="K17" s="54">
        <v>759</v>
      </c>
      <c r="L17" s="54">
        <v>379</v>
      </c>
      <c r="M17" s="54">
        <v>102</v>
      </c>
      <c r="N17" s="54">
        <v>832</v>
      </c>
      <c r="O17" s="54">
        <v>359</v>
      </c>
      <c r="P17" s="54">
        <v>124</v>
      </c>
    </row>
    <row r="18" spans="1:16" ht="14.5">
      <c r="A18" s="64" t="s">
        <v>32</v>
      </c>
      <c r="B18" s="54">
        <v>359</v>
      </c>
      <c r="C18" s="54">
        <v>42</v>
      </c>
      <c r="D18" s="54">
        <v>5</v>
      </c>
      <c r="E18" s="54">
        <v>440</v>
      </c>
      <c r="F18" s="54">
        <v>27</v>
      </c>
      <c r="G18" s="54">
        <v>16</v>
      </c>
      <c r="H18" s="54">
        <v>430</v>
      </c>
      <c r="I18" s="54">
        <v>31</v>
      </c>
      <c r="J18" s="54">
        <v>16</v>
      </c>
      <c r="K18" s="54">
        <v>409</v>
      </c>
      <c r="L18" s="54">
        <v>23</v>
      </c>
      <c r="M18" s="54">
        <v>22</v>
      </c>
      <c r="N18" s="54">
        <v>419</v>
      </c>
      <c r="O18" s="54">
        <v>25</v>
      </c>
      <c r="P18" s="54">
        <v>22</v>
      </c>
    </row>
    <row r="19" spans="1:16" ht="14.5">
      <c r="A19" s="64" t="s">
        <v>33</v>
      </c>
      <c r="B19" s="54">
        <v>126</v>
      </c>
      <c r="C19" s="54">
        <v>8</v>
      </c>
      <c r="D19" s="54">
        <v>0</v>
      </c>
      <c r="E19" s="54">
        <v>125</v>
      </c>
      <c r="F19" s="54">
        <v>0</v>
      </c>
      <c r="G19" s="54">
        <v>2</v>
      </c>
      <c r="H19" s="54">
        <v>212</v>
      </c>
      <c r="I19" s="54">
        <v>10</v>
      </c>
      <c r="J19" s="54">
        <v>2</v>
      </c>
      <c r="K19" s="54">
        <v>151</v>
      </c>
      <c r="L19" s="54">
        <v>4</v>
      </c>
      <c r="M19" s="54">
        <v>0</v>
      </c>
      <c r="N19" s="54">
        <v>111</v>
      </c>
      <c r="O19" s="54">
        <v>4</v>
      </c>
      <c r="P19" s="54">
        <v>3</v>
      </c>
    </row>
    <row r="20" spans="1:16" ht="14.5">
      <c r="A20" s="64" t="s">
        <v>34</v>
      </c>
      <c r="B20" s="54">
        <v>224</v>
      </c>
      <c r="C20" s="54">
        <v>6</v>
      </c>
      <c r="D20" s="54">
        <v>5</v>
      </c>
      <c r="E20" s="54">
        <v>179</v>
      </c>
      <c r="F20" s="54">
        <v>6</v>
      </c>
      <c r="G20" s="54">
        <v>5</v>
      </c>
      <c r="H20" s="54">
        <v>178</v>
      </c>
      <c r="I20" s="54">
        <v>3</v>
      </c>
      <c r="J20" s="54">
        <v>1</v>
      </c>
      <c r="K20" s="54">
        <v>205</v>
      </c>
      <c r="L20" s="54">
        <v>6</v>
      </c>
      <c r="M20" s="54">
        <v>3</v>
      </c>
      <c r="N20" s="54">
        <v>184</v>
      </c>
      <c r="O20" s="54">
        <v>3</v>
      </c>
      <c r="P20" s="54">
        <v>1</v>
      </c>
    </row>
    <row r="21" spans="1:16" ht="14.5">
      <c r="A21" s="64" t="s">
        <v>35</v>
      </c>
      <c r="B21" s="54">
        <v>3867</v>
      </c>
      <c r="C21" s="54">
        <v>273</v>
      </c>
      <c r="D21" s="54">
        <v>80</v>
      </c>
      <c r="E21" s="54">
        <v>3922</v>
      </c>
      <c r="F21" s="54">
        <v>244</v>
      </c>
      <c r="G21" s="54">
        <v>107</v>
      </c>
      <c r="H21" s="54">
        <v>4040</v>
      </c>
      <c r="I21" s="54">
        <v>201</v>
      </c>
      <c r="J21" s="54">
        <v>122</v>
      </c>
      <c r="K21" s="54">
        <v>3887</v>
      </c>
      <c r="L21" s="54">
        <v>201</v>
      </c>
      <c r="M21" s="54">
        <v>114</v>
      </c>
      <c r="N21" s="54">
        <v>3817</v>
      </c>
      <c r="O21" s="54">
        <v>252</v>
      </c>
      <c r="P21" s="54">
        <v>170</v>
      </c>
    </row>
    <row r="22" spans="1:16" ht="14.5">
      <c r="A22" s="64" t="s">
        <v>36</v>
      </c>
      <c r="B22" s="54">
        <v>180</v>
      </c>
      <c r="C22" s="54">
        <v>59</v>
      </c>
      <c r="D22" s="54">
        <v>22</v>
      </c>
      <c r="E22" s="54">
        <v>181</v>
      </c>
      <c r="F22" s="54">
        <v>51</v>
      </c>
      <c r="G22" s="54">
        <v>26</v>
      </c>
      <c r="H22" s="54">
        <v>190</v>
      </c>
      <c r="I22" s="54">
        <v>41</v>
      </c>
      <c r="J22" s="54">
        <v>33</v>
      </c>
      <c r="K22" s="54">
        <v>210</v>
      </c>
      <c r="L22" s="54">
        <v>45</v>
      </c>
      <c r="M22" s="54">
        <v>47</v>
      </c>
      <c r="N22" s="54">
        <v>202</v>
      </c>
      <c r="O22" s="54">
        <v>26</v>
      </c>
      <c r="P22" s="54">
        <v>70</v>
      </c>
    </row>
    <row r="23" spans="1:16" ht="15">
      <c r="A23" s="70" t="s">
        <v>38</v>
      </c>
      <c r="B23" s="69" t="s">
        <v>97</v>
      </c>
      <c r="C23" s="69" t="s">
        <v>98</v>
      </c>
      <c r="D23" s="69" t="s">
        <v>99</v>
      </c>
      <c r="E23" s="69" t="s">
        <v>100</v>
      </c>
      <c r="F23" s="69" t="s">
        <v>101</v>
      </c>
      <c r="G23" s="69" t="s">
        <v>102</v>
      </c>
      <c r="H23" s="69" t="s">
        <v>92</v>
      </c>
      <c r="I23" s="69" t="s">
        <v>93</v>
      </c>
      <c r="J23" s="69" t="s">
        <v>94</v>
      </c>
      <c r="K23" s="69" t="s">
        <v>92</v>
      </c>
      <c r="L23" s="69" t="s">
        <v>93</v>
      </c>
      <c r="M23" s="69" t="s">
        <v>94</v>
      </c>
      <c r="N23" s="69" t="s">
        <v>95</v>
      </c>
      <c r="O23" s="69" t="s">
        <v>96</v>
      </c>
      <c r="P23" s="94" t="s">
        <v>1082</v>
      </c>
    </row>
    <row r="24" spans="1:16" ht="14.5">
      <c r="A24" s="64" t="s">
        <v>29</v>
      </c>
      <c r="B24" s="54">
        <v>40</v>
      </c>
      <c r="C24" s="54">
        <v>16</v>
      </c>
      <c r="D24" s="54">
        <v>40</v>
      </c>
      <c r="E24" s="54">
        <v>53</v>
      </c>
      <c r="F24" s="54">
        <v>15</v>
      </c>
      <c r="G24" s="54">
        <v>44</v>
      </c>
      <c r="H24" s="54">
        <v>49</v>
      </c>
      <c r="I24" s="54">
        <v>12</v>
      </c>
      <c r="J24" s="54">
        <v>48</v>
      </c>
      <c r="K24" s="54">
        <v>52</v>
      </c>
      <c r="L24" s="54">
        <v>6</v>
      </c>
      <c r="M24" s="54">
        <v>37</v>
      </c>
      <c r="N24" s="54">
        <v>33</v>
      </c>
      <c r="O24" s="54">
        <v>11</v>
      </c>
      <c r="P24" s="54">
        <v>29</v>
      </c>
    </row>
    <row r="25" spans="1:16" ht="14.5">
      <c r="A25" s="27" t="s">
        <v>30</v>
      </c>
      <c r="B25" s="54">
        <v>2</v>
      </c>
      <c r="C25" s="54">
        <v>0</v>
      </c>
      <c r="D25" s="54">
        <v>0</v>
      </c>
      <c r="E25" s="54">
        <v>2</v>
      </c>
      <c r="F25" s="54">
        <v>0</v>
      </c>
      <c r="G25" s="54">
        <v>0</v>
      </c>
      <c r="H25" s="54">
        <v>2</v>
      </c>
      <c r="I25" s="54">
        <v>0</v>
      </c>
      <c r="J25" s="54">
        <v>0</v>
      </c>
      <c r="K25" s="54">
        <v>2</v>
      </c>
      <c r="L25" s="54">
        <v>0</v>
      </c>
      <c r="M25" s="54">
        <v>0</v>
      </c>
      <c r="N25" s="54">
        <v>4</v>
      </c>
      <c r="O25" s="54">
        <v>0</v>
      </c>
      <c r="P25" s="54">
        <v>0</v>
      </c>
    </row>
    <row r="26" spans="1:16" ht="14.5">
      <c r="A26" s="64" t="s">
        <v>31</v>
      </c>
      <c r="B26" s="54">
        <v>563</v>
      </c>
      <c r="C26" s="54">
        <v>390</v>
      </c>
      <c r="D26" s="54">
        <v>136</v>
      </c>
      <c r="E26" s="54">
        <v>576</v>
      </c>
      <c r="F26" s="54">
        <v>360</v>
      </c>
      <c r="G26" s="54">
        <v>139</v>
      </c>
      <c r="H26" s="54">
        <v>645</v>
      </c>
      <c r="I26" s="54">
        <v>299</v>
      </c>
      <c r="J26" s="54">
        <v>82</v>
      </c>
      <c r="K26" s="54">
        <v>596</v>
      </c>
      <c r="L26" s="54">
        <v>299</v>
      </c>
      <c r="M26" s="54">
        <v>109</v>
      </c>
      <c r="N26" s="54">
        <v>613</v>
      </c>
      <c r="O26" s="54">
        <v>286</v>
      </c>
      <c r="P26" s="54">
        <v>104</v>
      </c>
    </row>
    <row r="27" spans="1:16" ht="14.5">
      <c r="A27" s="64" t="s">
        <v>32</v>
      </c>
      <c r="B27" s="54">
        <v>150</v>
      </c>
      <c r="C27" s="54">
        <v>8</v>
      </c>
      <c r="D27" s="54">
        <v>0</v>
      </c>
      <c r="E27" s="54">
        <v>154</v>
      </c>
      <c r="F27" s="54">
        <v>8</v>
      </c>
      <c r="G27" s="54">
        <v>2</v>
      </c>
      <c r="H27" s="54">
        <v>163</v>
      </c>
      <c r="I27" s="54">
        <v>10</v>
      </c>
      <c r="J27" s="54">
        <v>7</v>
      </c>
      <c r="K27" s="54">
        <v>174</v>
      </c>
      <c r="L27" s="54">
        <v>9</v>
      </c>
      <c r="M27" s="54">
        <v>4</v>
      </c>
      <c r="N27" s="54">
        <v>189</v>
      </c>
      <c r="O27" s="54">
        <v>3</v>
      </c>
      <c r="P27" s="54">
        <v>3</v>
      </c>
    </row>
    <row r="28" spans="1:16" ht="14.5">
      <c r="A28" s="64" t="s">
        <v>33</v>
      </c>
      <c r="B28" s="54">
        <v>34</v>
      </c>
      <c r="C28" s="54">
        <v>1</v>
      </c>
      <c r="D28" s="54">
        <v>0</v>
      </c>
      <c r="E28" s="54">
        <v>35</v>
      </c>
      <c r="F28" s="54">
        <v>0</v>
      </c>
      <c r="G28" s="54">
        <v>1</v>
      </c>
      <c r="H28" s="54">
        <v>54</v>
      </c>
      <c r="I28" s="54">
        <v>1</v>
      </c>
      <c r="J28" s="54">
        <v>0</v>
      </c>
      <c r="K28" s="54">
        <v>35</v>
      </c>
      <c r="L28" s="54">
        <v>4</v>
      </c>
      <c r="M28" s="54">
        <v>0</v>
      </c>
      <c r="N28" s="54">
        <v>27</v>
      </c>
      <c r="O28" s="54">
        <v>2</v>
      </c>
      <c r="P28" s="54">
        <v>0</v>
      </c>
    </row>
    <row r="29" spans="1:16" ht="14.5">
      <c r="A29" s="64" t="s">
        <v>34</v>
      </c>
      <c r="B29" s="54">
        <v>34</v>
      </c>
      <c r="C29" s="54">
        <v>1</v>
      </c>
      <c r="D29" s="54">
        <v>4</v>
      </c>
      <c r="E29" s="54">
        <v>40</v>
      </c>
      <c r="F29" s="54">
        <v>0</v>
      </c>
      <c r="G29" s="54">
        <v>2</v>
      </c>
      <c r="H29" s="54">
        <v>38</v>
      </c>
      <c r="I29" s="54">
        <v>0</v>
      </c>
      <c r="J29" s="54">
        <v>0</v>
      </c>
      <c r="K29" s="54">
        <v>44</v>
      </c>
      <c r="L29" s="54">
        <v>1</v>
      </c>
      <c r="M29" s="54">
        <v>0</v>
      </c>
      <c r="N29" s="54">
        <v>27</v>
      </c>
      <c r="O29" s="54">
        <v>1</v>
      </c>
      <c r="P29" s="54">
        <v>0</v>
      </c>
    </row>
    <row r="30" spans="1:16" ht="14.5">
      <c r="A30" s="64" t="s">
        <v>35</v>
      </c>
      <c r="B30" s="54">
        <v>590</v>
      </c>
      <c r="C30" s="54">
        <v>50</v>
      </c>
      <c r="D30" s="54">
        <v>24</v>
      </c>
      <c r="E30" s="54">
        <v>592</v>
      </c>
      <c r="F30" s="54">
        <v>52</v>
      </c>
      <c r="G30" s="54">
        <v>26</v>
      </c>
      <c r="H30" s="54">
        <v>575</v>
      </c>
      <c r="I30" s="54">
        <v>29</v>
      </c>
      <c r="J30" s="54">
        <v>31</v>
      </c>
      <c r="K30" s="54">
        <v>540</v>
      </c>
      <c r="L30" s="54">
        <v>39</v>
      </c>
      <c r="M30" s="54">
        <v>33</v>
      </c>
      <c r="N30" s="54">
        <v>537</v>
      </c>
      <c r="O30" s="54">
        <v>36</v>
      </c>
      <c r="P30" s="54">
        <v>27</v>
      </c>
    </row>
    <row r="31" spans="1:16" ht="14.5">
      <c r="A31" s="64" t="s">
        <v>36</v>
      </c>
      <c r="B31" s="54">
        <v>86</v>
      </c>
      <c r="C31" s="54">
        <v>41</v>
      </c>
      <c r="D31" s="54">
        <v>47</v>
      </c>
      <c r="E31" s="54">
        <v>103</v>
      </c>
      <c r="F31" s="54">
        <v>42</v>
      </c>
      <c r="G31" s="54">
        <v>37</v>
      </c>
      <c r="H31" s="54">
        <v>78</v>
      </c>
      <c r="I31" s="54">
        <v>26</v>
      </c>
      <c r="J31" s="54">
        <v>34</v>
      </c>
      <c r="K31" s="54">
        <v>81</v>
      </c>
      <c r="L31" s="54">
        <v>26</v>
      </c>
      <c r="M31" s="54">
        <v>37</v>
      </c>
      <c r="N31" s="54">
        <v>101</v>
      </c>
      <c r="O31" s="54">
        <v>25</v>
      </c>
      <c r="P31" s="54">
        <v>35</v>
      </c>
    </row>
    <row r="32" spans="1:16">
      <c r="A32" s="33" t="s">
        <v>44</v>
      </c>
    </row>
    <row r="33" spans="1:1">
      <c r="A33" s="33" t="s">
        <v>1048</v>
      </c>
    </row>
    <row r="34" spans="1:1">
      <c r="A34" s="33"/>
    </row>
    <row r="35" spans="1:1">
      <c r="A35" s="33"/>
    </row>
    <row r="36" spans="1:1">
      <c r="A36" s="33"/>
    </row>
    <row r="37" spans="1:1">
      <c r="A37" s="33"/>
    </row>
  </sheetData>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1B45-6D26-49C0-BA1B-EB1108630F71}">
  <dimension ref="A1:K104"/>
  <sheetViews>
    <sheetView zoomScaleNormal="100" workbookViewId="0"/>
  </sheetViews>
  <sheetFormatPr defaultColWidth="9.296875" defaultRowHeight="13.5"/>
  <cols>
    <col min="1" max="1" width="48.796875" style="25" customWidth="1"/>
    <col min="2" max="2" width="22.796875" style="25" bestFit="1" customWidth="1"/>
    <col min="3" max="3" width="17.19921875" style="25" bestFit="1" customWidth="1"/>
    <col min="4" max="4" width="5.796875" style="25" bestFit="1" customWidth="1"/>
    <col min="5" max="5" width="17.19921875" style="25" bestFit="1" customWidth="1"/>
    <col min="6" max="6" width="5.796875" style="25" bestFit="1" customWidth="1"/>
    <col min="7" max="7" width="17.19921875" style="25" bestFit="1" customWidth="1"/>
    <col min="8" max="8" width="5.796875" style="25" bestFit="1" customWidth="1"/>
    <col min="9" max="9" width="17.19921875" style="25" bestFit="1" customWidth="1"/>
    <col min="10" max="10" width="5.796875" style="25" bestFit="1" customWidth="1"/>
    <col min="11" max="11" width="18.5" style="25" customWidth="1"/>
    <col min="12" max="16384" width="9.296875" style="25"/>
  </cols>
  <sheetData>
    <row r="1" spans="1:11">
      <c r="A1" s="71" t="s">
        <v>1053</v>
      </c>
    </row>
    <row r="2" spans="1:11" ht="17.25" customHeight="1">
      <c r="A2" s="62" t="s">
        <v>118</v>
      </c>
      <c r="B2" s="62"/>
      <c r="C2" s="62"/>
      <c r="D2" s="62"/>
      <c r="E2" s="62"/>
      <c r="F2" s="62"/>
      <c r="G2" s="62"/>
      <c r="H2" s="62"/>
      <c r="I2" s="62"/>
      <c r="J2" s="62"/>
    </row>
    <row r="3" spans="1:11" ht="17.25" customHeight="1">
      <c r="A3" s="60" t="s">
        <v>1051</v>
      </c>
      <c r="B3" s="61"/>
      <c r="C3" s="61"/>
      <c r="D3" s="61"/>
      <c r="E3" s="61"/>
      <c r="F3" s="61"/>
      <c r="G3" s="61"/>
      <c r="H3" s="61"/>
      <c r="I3" s="61"/>
      <c r="J3" s="61"/>
    </row>
    <row r="4" spans="1:11" ht="15">
      <c r="A4" s="32" t="s">
        <v>119</v>
      </c>
      <c r="B4" s="140" t="s">
        <v>23</v>
      </c>
      <c r="C4" s="140" t="s">
        <v>1035</v>
      </c>
      <c r="D4" s="140" t="s">
        <v>121</v>
      </c>
      <c r="E4" s="142" t="s">
        <v>1036</v>
      </c>
      <c r="F4" s="140" t="s">
        <v>308</v>
      </c>
      <c r="G4" s="140" t="s">
        <v>1042</v>
      </c>
      <c r="H4" s="140" t="s">
        <v>26</v>
      </c>
      <c r="I4" s="140" t="s">
        <v>1043</v>
      </c>
      <c r="J4" s="141" t="s">
        <v>27</v>
      </c>
      <c r="K4" s="1" t="s">
        <v>1041</v>
      </c>
    </row>
    <row r="5" spans="1:11" ht="15">
      <c r="A5" s="63" t="s">
        <v>109</v>
      </c>
      <c r="B5" s="69">
        <v>2019</v>
      </c>
      <c r="C5" s="69" t="s">
        <v>120</v>
      </c>
      <c r="D5" s="69" t="s">
        <v>121</v>
      </c>
      <c r="E5" s="69" t="s">
        <v>122</v>
      </c>
      <c r="F5" s="69">
        <v>2022</v>
      </c>
      <c r="G5" s="69" t="s">
        <v>123</v>
      </c>
      <c r="H5" s="69" t="s">
        <v>26</v>
      </c>
      <c r="I5" s="69" t="s">
        <v>123</v>
      </c>
      <c r="J5" s="69" t="s">
        <v>27</v>
      </c>
      <c r="K5" s="143" t="s">
        <v>124</v>
      </c>
    </row>
    <row r="6" spans="1:11" ht="14.5">
      <c r="A6" s="27" t="s">
        <v>126</v>
      </c>
      <c r="B6" s="27">
        <v>2985</v>
      </c>
      <c r="C6" s="27">
        <v>1842</v>
      </c>
      <c r="D6" s="27">
        <v>3057</v>
      </c>
      <c r="E6" s="27">
        <v>1866</v>
      </c>
      <c r="F6" s="27">
        <v>3121</v>
      </c>
      <c r="G6" s="27">
        <v>1887</v>
      </c>
      <c r="H6" s="27">
        <v>3175</v>
      </c>
      <c r="I6" s="27">
        <v>1915</v>
      </c>
      <c r="J6" s="27">
        <v>3225</v>
      </c>
      <c r="K6" s="144">
        <v>1946</v>
      </c>
    </row>
    <row r="7" spans="1:11" ht="14.5">
      <c r="A7" s="64" t="s">
        <v>127</v>
      </c>
      <c r="B7" s="27">
        <v>195</v>
      </c>
      <c r="C7" s="27">
        <v>106</v>
      </c>
      <c r="D7" s="27">
        <v>202</v>
      </c>
      <c r="E7" s="27">
        <v>109</v>
      </c>
      <c r="F7" s="27">
        <v>209</v>
      </c>
      <c r="G7" s="27">
        <v>111</v>
      </c>
      <c r="H7" s="27">
        <v>225</v>
      </c>
      <c r="I7" s="27">
        <v>128</v>
      </c>
      <c r="J7" s="27">
        <v>227</v>
      </c>
      <c r="K7" s="144">
        <v>126</v>
      </c>
    </row>
    <row r="8" spans="1:11" ht="14.5">
      <c r="A8" s="64" t="s">
        <v>197</v>
      </c>
      <c r="B8" s="27">
        <v>168</v>
      </c>
      <c r="C8" s="27">
        <v>109</v>
      </c>
      <c r="D8" s="27">
        <v>172</v>
      </c>
      <c r="E8" s="27">
        <v>106</v>
      </c>
      <c r="F8" s="27">
        <v>174</v>
      </c>
      <c r="G8" s="27">
        <v>103</v>
      </c>
      <c r="H8" s="27">
        <v>184</v>
      </c>
      <c r="I8" s="27">
        <v>107</v>
      </c>
      <c r="J8" s="27">
        <v>185</v>
      </c>
      <c r="K8" s="144">
        <v>104</v>
      </c>
    </row>
    <row r="9" spans="1:11" ht="14.5">
      <c r="A9" s="64" t="s">
        <v>128</v>
      </c>
      <c r="B9" s="27">
        <v>84</v>
      </c>
      <c r="C9" s="27">
        <v>54</v>
      </c>
      <c r="D9" s="27">
        <v>89</v>
      </c>
      <c r="E9" s="27">
        <v>56</v>
      </c>
      <c r="F9" s="27">
        <v>98</v>
      </c>
      <c r="G9" s="27">
        <v>63</v>
      </c>
      <c r="H9" s="27">
        <v>100</v>
      </c>
      <c r="I9" s="27">
        <v>63</v>
      </c>
      <c r="J9" s="27">
        <v>104</v>
      </c>
      <c r="K9" s="144">
        <v>66</v>
      </c>
    </row>
    <row r="10" spans="1:11" ht="14.5">
      <c r="A10" s="64" t="s">
        <v>129</v>
      </c>
      <c r="B10" s="27">
        <v>222</v>
      </c>
      <c r="C10" s="27">
        <v>148</v>
      </c>
      <c r="D10" s="27">
        <v>226</v>
      </c>
      <c r="E10" s="27">
        <v>144</v>
      </c>
      <c r="F10" s="27">
        <v>236</v>
      </c>
      <c r="G10" s="27">
        <v>147</v>
      </c>
      <c r="H10" s="27">
        <v>245</v>
      </c>
      <c r="I10" s="27">
        <v>151</v>
      </c>
      <c r="J10" s="27">
        <v>249</v>
      </c>
      <c r="K10" s="144">
        <v>155</v>
      </c>
    </row>
    <row r="11" spans="1:11" ht="14.5">
      <c r="A11" s="64" t="s">
        <v>130</v>
      </c>
      <c r="B11" s="27">
        <v>258</v>
      </c>
      <c r="C11" s="27">
        <v>192</v>
      </c>
      <c r="D11" s="27">
        <v>274</v>
      </c>
      <c r="E11" s="27">
        <v>204</v>
      </c>
      <c r="F11" s="27">
        <v>285</v>
      </c>
      <c r="G11" s="27">
        <v>212</v>
      </c>
      <c r="H11" s="27">
        <v>296</v>
      </c>
      <c r="I11" s="27">
        <v>215</v>
      </c>
      <c r="J11" s="27">
        <v>308</v>
      </c>
      <c r="K11" s="144">
        <v>222</v>
      </c>
    </row>
    <row r="12" spans="1:11" ht="14.5">
      <c r="A12" s="64" t="s">
        <v>125</v>
      </c>
      <c r="B12" s="27">
        <v>3912</v>
      </c>
      <c r="C12" s="27">
        <v>2451</v>
      </c>
      <c r="D12" s="27">
        <v>4020</v>
      </c>
      <c r="E12" s="27">
        <v>2485</v>
      </c>
      <c r="F12" s="27">
        <v>4123</v>
      </c>
      <c r="G12" s="27">
        <v>2523</v>
      </c>
      <c r="H12" s="27">
        <v>4225</v>
      </c>
      <c r="I12" s="27">
        <v>2579</v>
      </c>
      <c r="J12" s="27">
        <v>4298</v>
      </c>
      <c r="K12" s="144">
        <v>2619</v>
      </c>
    </row>
    <row r="13" spans="1:11" ht="15">
      <c r="A13" s="70" t="s">
        <v>110</v>
      </c>
      <c r="B13" s="69" t="s">
        <v>203</v>
      </c>
      <c r="C13" s="69" t="s">
        <v>120</v>
      </c>
      <c r="D13" s="69" t="s">
        <v>121</v>
      </c>
      <c r="E13" s="69" t="s">
        <v>122</v>
      </c>
      <c r="F13" s="69">
        <v>2022</v>
      </c>
      <c r="G13" s="69" t="s">
        <v>123</v>
      </c>
      <c r="H13" s="69" t="s">
        <v>26</v>
      </c>
      <c r="I13" s="69" t="s">
        <v>123</v>
      </c>
      <c r="J13" s="69" t="s">
        <v>27</v>
      </c>
      <c r="K13" s="143" t="s">
        <v>124</v>
      </c>
    </row>
    <row r="14" spans="1:11" ht="14.5">
      <c r="A14" s="64" t="s">
        <v>131</v>
      </c>
      <c r="B14" s="54">
        <v>404</v>
      </c>
      <c r="C14" s="54">
        <v>247</v>
      </c>
      <c r="D14" s="54">
        <v>410</v>
      </c>
      <c r="E14" s="54">
        <v>248</v>
      </c>
      <c r="F14" s="54">
        <v>424</v>
      </c>
      <c r="G14" s="54">
        <v>249</v>
      </c>
      <c r="H14" s="54">
        <v>438</v>
      </c>
      <c r="I14" s="54">
        <v>256</v>
      </c>
      <c r="J14" s="54">
        <v>446</v>
      </c>
      <c r="K14" s="144">
        <v>259</v>
      </c>
    </row>
    <row r="15" spans="1:11" ht="14.5">
      <c r="A15" s="27" t="s">
        <v>132</v>
      </c>
      <c r="B15" s="54">
        <v>2725</v>
      </c>
      <c r="C15" s="54">
        <v>1813</v>
      </c>
      <c r="D15" s="54">
        <v>2785</v>
      </c>
      <c r="E15" s="54">
        <v>1815</v>
      </c>
      <c r="F15" s="54">
        <v>2865</v>
      </c>
      <c r="G15" s="54">
        <v>1844</v>
      </c>
      <c r="H15" s="54">
        <v>2945</v>
      </c>
      <c r="I15" s="54">
        <v>1893</v>
      </c>
      <c r="J15" s="54">
        <v>3042</v>
      </c>
      <c r="K15" s="144">
        <v>1957</v>
      </c>
    </row>
    <row r="16" spans="1:11" ht="14.5">
      <c r="A16" s="64" t="s">
        <v>133</v>
      </c>
      <c r="B16" s="54">
        <v>204</v>
      </c>
      <c r="C16" s="54">
        <v>141</v>
      </c>
      <c r="D16" s="54">
        <v>217</v>
      </c>
      <c r="E16" s="54">
        <v>149</v>
      </c>
      <c r="F16" s="54">
        <v>220</v>
      </c>
      <c r="G16" s="54">
        <v>146</v>
      </c>
      <c r="H16" s="54">
        <v>226</v>
      </c>
      <c r="I16" s="54">
        <v>149</v>
      </c>
      <c r="J16" s="54">
        <v>235</v>
      </c>
      <c r="K16" s="144">
        <v>150</v>
      </c>
    </row>
    <row r="17" spans="1:11" ht="14.5">
      <c r="A17" s="64" t="s">
        <v>125</v>
      </c>
      <c r="B17" s="54">
        <v>3333</v>
      </c>
      <c r="C17" s="54">
        <v>2201</v>
      </c>
      <c r="D17" s="54">
        <v>3412</v>
      </c>
      <c r="E17" s="54">
        <v>2212</v>
      </c>
      <c r="F17" s="54">
        <v>3509</v>
      </c>
      <c r="G17" s="54">
        <v>2239</v>
      </c>
      <c r="H17" s="54">
        <v>3609</v>
      </c>
      <c r="I17" s="54">
        <v>2298</v>
      </c>
      <c r="J17" s="54">
        <v>3723</v>
      </c>
      <c r="K17" s="144">
        <v>2366</v>
      </c>
    </row>
    <row r="18" spans="1:11" ht="15">
      <c r="A18" s="63" t="s">
        <v>111</v>
      </c>
      <c r="B18" s="82" t="s">
        <v>23</v>
      </c>
      <c r="C18" s="82" t="s">
        <v>120</v>
      </c>
      <c r="D18" s="82" t="s">
        <v>121</v>
      </c>
      <c r="E18" s="82" t="s">
        <v>122</v>
      </c>
      <c r="F18" s="82">
        <v>2022</v>
      </c>
      <c r="G18" s="82" t="s">
        <v>123</v>
      </c>
      <c r="H18" s="82" t="s">
        <v>26</v>
      </c>
      <c r="I18" s="82" t="s">
        <v>123</v>
      </c>
      <c r="J18" s="82" t="s">
        <v>27</v>
      </c>
      <c r="K18" s="145" t="s">
        <v>124</v>
      </c>
    </row>
    <row r="19" spans="1:11" ht="14.5">
      <c r="A19" s="64" t="s">
        <v>134</v>
      </c>
      <c r="B19" s="54">
        <v>310</v>
      </c>
      <c r="C19" s="54">
        <v>304</v>
      </c>
      <c r="D19" s="54">
        <v>379</v>
      </c>
      <c r="E19" s="54">
        <v>368</v>
      </c>
      <c r="F19" s="54">
        <v>461</v>
      </c>
      <c r="G19" s="54">
        <v>448</v>
      </c>
      <c r="H19" s="54">
        <v>525</v>
      </c>
      <c r="I19" s="54">
        <v>506</v>
      </c>
      <c r="J19" s="54">
        <v>613</v>
      </c>
      <c r="K19" s="144">
        <v>590</v>
      </c>
    </row>
    <row r="20" spans="1:11" ht="14.5">
      <c r="A20" s="64" t="s">
        <v>135</v>
      </c>
      <c r="B20" s="54">
        <v>12769</v>
      </c>
      <c r="C20" s="54">
        <v>7298</v>
      </c>
      <c r="D20" s="54">
        <v>13142</v>
      </c>
      <c r="E20" s="54">
        <v>7387</v>
      </c>
      <c r="F20" s="54">
        <v>13536</v>
      </c>
      <c r="G20" s="54">
        <v>7503</v>
      </c>
      <c r="H20" s="54">
        <v>13934</v>
      </c>
      <c r="I20" s="54">
        <v>7653</v>
      </c>
      <c r="J20" s="54">
        <v>14381</v>
      </c>
      <c r="K20" s="144">
        <v>7908</v>
      </c>
    </row>
    <row r="21" spans="1:11" ht="14.5">
      <c r="A21" s="64" t="s">
        <v>136</v>
      </c>
      <c r="B21" s="54">
        <v>272</v>
      </c>
      <c r="C21" s="54">
        <v>149</v>
      </c>
      <c r="D21" s="54">
        <v>288</v>
      </c>
      <c r="E21" s="54">
        <v>158</v>
      </c>
      <c r="F21" s="54">
        <v>308</v>
      </c>
      <c r="G21" s="54">
        <v>172</v>
      </c>
      <c r="H21" s="54">
        <v>338</v>
      </c>
      <c r="I21" s="54">
        <v>201</v>
      </c>
      <c r="J21" s="54">
        <v>363</v>
      </c>
      <c r="K21" s="144">
        <v>220</v>
      </c>
    </row>
    <row r="22" spans="1:11" ht="15">
      <c r="A22" s="81" t="s">
        <v>137</v>
      </c>
      <c r="B22" s="80">
        <v>834</v>
      </c>
      <c r="C22" s="80">
        <v>511</v>
      </c>
      <c r="D22" s="80">
        <v>859</v>
      </c>
      <c r="E22" s="80">
        <v>520</v>
      </c>
      <c r="F22" s="80">
        <v>894</v>
      </c>
      <c r="G22" s="80">
        <v>535</v>
      </c>
      <c r="H22" s="80">
        <v>920</v>
      </c>
      <c r="I22" s="80">
        <v>550</v>
      </c>
      <c r="J22" s="80">
        <v>956</v>
      </c>
      <c r="K22" s="146">
        <v>576</v>
      </c>
    </row>
    <row r="23" spans="1:11" ht="14.5">
      <c r="A23" s="64" t="s">
        <v>138</v>
      </c>
      <c r="B23" s="54">
        <v>974</v>
      </c>
      <c r="C23" s="54">
        <v>626</v>
      </c>
      <c r="D23" s="54">
        <v>1005</v>
      </c>
      <c r="E23" s="54">
        <v>625</v>
      </c>
      <c r="F23" s="54">
        <v>1035</v>
      </c>
      <c r="G23" s="54">
        <v>631</v>
      </c>
      <c r="H23" s="54">
        <v>1071</v>
      </c>
      <c r="I23" s="54">
        <v>638</v>
      </c>
      <c r="J23" s="54">
        <v>1102</v>
      </c>
      <c r="K23" s="144">
        <v>660</v>
      </c>
    </row>
    <row r="24" spans="1:11" ht="14.5">
      <c r="A24" s="27" t="s">
        <v>139</v>
      </c>
      <c r="B24" s="54">
        <v>168</v>
      </c>
      <c r="C24" s="54">
        <v>127</v>
      </c>
      <c r="D24" s="54">
        <v>170</v>
      </c>
      <c r="E24" s="54">
        <v>120</v>
      </c>
      <c r="F24" s="54">
        <v>175</v>
      </c>
      <c r="G24" s="54">
        <v>119</v>
      </c>
      <c r="H24" s="54">
        <v>183</v>
      </c>
      <c r="I24" s="54">
        <v>123</v>
      </c>
      <c r="J24" s="54">
        <v>186</v>
      </c>
      <c r="K24" s="144">
        <v>123</v>
      </c>
    </row>
    <row r="25" spans="1:11" ht="14.5">
      <c r="A25" s="64" t="s">
        <v>140</v>
      </c>
      <c r="B25" s="54">
        <v>87</v>
      </c>
      <c r="C25" s="54">
        <v>65</v>
      </c>
      <c r="D25" s="54">
        <v>89</v>
      </c>
      <c r="E25" s="54">
        <v>65</v>
      </c>
      <c r="F25" s="54">
        <v>97</v>
      </c>
      <c r="G25" s="54">
        <v>71</v>
      </c>
      <c r="H25" s="54">
        <v>105</v>
      </c>
      <c r="I25" s="54">
        <v>76</v>
      </c>
      <c r="J25" s="54">
        <v>113</v>
      </c>
      <c r="K25" s="144">
        <v>82</v>
      </c>
    </row>
    <row r="26" spans="1:11" ht="14.5">
      <c r="A26" s="64" t="s">
        <v>141</v>
      </c>
      <c r="B26" s="54">
        <v>11</v>
      </c>
      <c r="C26" s="54">
        <v>4</v>
      </c>
      <c r="D26" s="54">
        <v>11</v>
      </c>
      <c r="E26" s="54">
        <v>3</v>
      </c>
      <c r="F26" s="54">
        <v>10</v>
      </c>
      <c r="G26" s="54">
        <v>3</v>
      </c>
      <c r="H26" s="54">
        <v>10</v>
      </c>
      <c r="I26" s="54">
        <v>3</v>
      </c>
      <c r="J26" s="54">
        <v>10</v>
      </c>
      <c r="K26" s="144">
        <v>1</v>
      </c>
    </row>
    <row r="27" spans="1:11" ht="14.5">
      <c r="A27" s="64" t="s">
        <v>142</v>
      </c>
      <c r="B27" s="54">
        <v>865</v>
      </c>
      <c r="C27" s="54">
        <v>624</v>
      </c>
      <c r="D27" s="54">
        <v>897</v>
      </c>
      <c r="E27" s="54">
        <v>641</v>
      </c>
      <c r="F27" s="54">
        <v>929</v>
      </c>
      <c r="G27" s="54">
        <v>655</v>
      </c>
      <c r="H27" s="54">
        <v>960</v>
      </c>
      <c r="I27" s="54">
        <v>672</v>
      </c>
      <c r="J27" s="54">
        <v>1008</v>
      </c>
      <c r="K27" s="144">
        <v>708</v>
      </c>
    </row>
    <row r="28" spans="1:11" ht="14.5">
      <c r="A28" s="64" t="s">
        <v>143</v>
      </c>
      <c r="B28" s="54">
        <v>600</v>
      </c>
      <c r="C28" s="54">
        <v>364</v>
      </c>
      <c r="D28" s="54">
        <v>610</v>
      </c>
      <c r="E28" s="54">
        <v>362</v>
      </c>
      <c r="F28" s="54">
        <v>622</v>
      </c>
      <c r="G28" s="54">
        <v>367</v>
      </c>
      <c r="H28" s="54">
        <v>633</v>
      </c>
      <c r="I28" s="54">
        <v>370</v>
      </c>
      <c r="J28" s="54">
        <v>648</v>
      </c>
      <c r="K28" s="144">
        <v>372</v>
      </c>
    </row>
    <row r="29" spans="1:11" ht="14.5">
      <c r="A29" s="64" t="s">
        <v>144</v>
      </c>
      <c r="B29" s="54">
        <v>85</v>
      </c>
      <c r="C29" s="54">
        <v>65</v>
      </c>
      <c r="D29" s="54">
        <v>88</v>
      </c>
      <c r="E29" s="54">
        <v>64</v>
      </c>
      <c r="F29" s="54">
        <v>90</v>
      </c>
      <c r="G29" s="54">
        <v>67</v>
      </c>
      <c r="H29" s="54">
        <v>95</v>
      </c>
      <c r="I29" s="54">
        <v>69</v>
      </c>
      <c r="J29" s="54">
        <v>99</v>
      </c>
      <c r="K29" s="144">
        <v>70</v>
      </c>
    </row>
    <row r="30" spans="1:11" ht="14.5">
      <c r="A30" s="64" t="s">
        <v>852</v>
      </c>
      <c r="B30" s="54">
        <v>108</v>
      </c>
      <c r="C30" s="54">
        <v>34</v>
      </c>
      <c r="D30" s="54">
        <v>109</v>
      </c>
      <c r="E30" s="54">
        <v>33</v>
      </c>
      <c r="F30" s="54">
        <v>105</v>
      </c>
      <c r="G30" s="54">
        <v>29</v>
      </c>
      <c r="H30" s="54">
        <v>110</v>
      </c>
      <c r="I30" s="54">
        <v>34</v>
      </c>
      <c r="J30" s="54">
        <v>112</v>
      </c>
      <c r="K30" s="144">
        <v>34</v>
      </c>
    </row>
    <row r="31" spans="1:11" ht="14.5">
      <c r="A31" s="77" t="s">
        <v>125</v>
      </c>
      <c r="B31" s="54">
        <v>17083</v>
      </c>
      <c r="C31" s="54">
        <v>10171</v>
      </c>
      <c r="D31" s="54">
        <v>17647</v>
      </c>
      <c r="E31" s="54">
        <v>10346</v>
      </c>
      <c r="F31" s="54">
        <v>18262</v>
      </c>
      <c r="G31" s="54">
        <v>10600</v>
      </c>
      <c r="H31" s="54">
        <v>18884</v>
      </c>
      <c r="I31" s="54">
        <v>10895</v>
      </c>
      <c r="J31" s="54">
        <v>19591</v>
      </c>
      <c r="K31" s="144">
        <v>11344</v>
      </c>
    </row>
    <row r="32" spans="1:11" ht="15">
      <c r="A32" s="70" t="s">
        <v>112</v>
      </c>
      <c r="B32" s="82" t="s">
        <v>23</v>
      </c>
      <c r="C32" s="82" t="s">
        <v>120</v>
      </c>
      <c r="D32" s="82" t="s">
        <v>121</v>
      </c>
      <c r="E32" s="82" t="s">
        <v>122</v>
      </c>
      <c r="F32" s="82">
        <v>2022</v>
      </c>
      <c r="G32" s="82" t="s">
        <v>123</v>
      </c>
      <c r="H32" s="82" t="s">
        <v>26</v>
      </c>
      <c r="I32" s="82" t="s">
        <v>123</v>
      </c>
      <c r="J32" s="82" t="s">
        <v>27</v>
      </c>
      <c r="K32" s="145" t="s">
        <v>124</v>
      </c>
    </row>
    <row r="33" spans="1:11" ht="14.5">
      <c r="A33" s="54" t="s">
        <v>146</v>
      </c>
      <c r="B33" s="54">
        <v>546</v>
      </c>
      <c r="C33" s="54">
        <v>385</v>
      </c>
      <c r="D33" s="54">
        <v>558</v>
      </c>
      <c r="E33" s="54">
        <v>395</v>
      </c>
      <c r="F33" s="54">
        <v>571</v>
      </c>
      <c r="G33" s="54">
        <v>403</v>
      </c>
      <c r="H33" s="54">
        <v>580</v>
      </c>
      <c r="I33" s="54">
        <v>404</v>
      </c>
      <c r="J33" s="54">
        <v>594</v>
      </c>
      <c r="K33" s="144">
        <v>403</v>
      </c>
    </row>
    <row r="34" spans="1:11" ht="14.5">
      <c r="A34" s="54" t="s">
        <v>147</v>
      </c>
      <c r="B34" s="54">
        <v>1316</v>
      </c>
      <c r="C34" s="54">
        <v>654</v>
      </c>
      <c r="D34" s="54">
        <v>1345</v>
      </c>
      <c r="E34" s="54">
        <v>645</v>
      </c>
      <c r="F34" s="54">
        <v>1374</v>
      </c>
      <c r="G34" s="54">
        <v>651</v>
      </c>
      <c r="H34" s="54">
        <v>1405</v>
      </c>
      <c r="I34" s="54">
        <v>666</v>
      </c>
      <c r="J34" s="54">
        <v>1435</v>
      </c>
      <c r="K34" s="144">
        <v>675</v>
      </c>
    </row>
    <row r="35" spans="1:11" ht="14.5">
      <c r="A35" s="77" t="s">
        <v>198</v>
      </c>
      <c r="B35" s="54">
        <v>494</v>
      </c>
      <c r="C35" s="54">
        <v>351</v>
      </c>
      <c r="D35" s="54">
        <v>505</v>
      </c>
      <c r="E35" s="54">
        <v>355</v>
      </c>
      <c r="F35" s="54">
        <v>524</v>
      </c>
      <c r="G35" s="54">
        <v>361</v>
      </c>
      <c r="H35" s="54">
        <v>537</v>
      </c>
      <c r="I35" s="54">
        <v>366</v>
      </c>
      <c r="J35" s="54">
        <v>553</v>
      </c>
      <c r="K35" s="144">
        <v>373</v>
      </c>
    </row>
    <row r="36" spans="1:11" ht="14.5">
      <c r="A36" s="54" t="s">
        <v>148</v>
      </c>
      <c r="B36" s="54">
        <v>6806</v>
      </c>
      <c r="C36" s="54">
        <v>4290</v>
      </c>
      <c r="D36" s="54">
        <v>6929</v>
      </c>
      <c r="E36" s="54">
        <v>4328</v>
      </c>
      <c r="F36" s="54">
        <v>7036</v>
      </c>
      <c r="G36" s="54">
        <v>4366</v>
      </c>
      <c r="H36" s="54">
        <v>7163</v>
      </c>
      <c r="I36" s="54">
        <v>4404</v>
      </c>
      <c r="J36" s="54">
        <v>7282</v>
      </c>
      <c r="K36" s="144">
        <v>4438</v>
      </c>
    </row>
    <row r="37" spans="1:11" ht="14.5">
      <c r="A37" s="54" t="s">
        <v>149</v>
      </c>
      <c r="B37" s="54">
        <v>1796</v>
      </c>
      <c r="C37" s="54">
        <v>1270</v>
      </c>
      <c r="D37" s="54">
        <v>1846</v>
      </c>
      <c r="E37" s="54">
        <v>1290</v>
      </c>
      <c r="F37" s="54">
        <v>1910</v>
      </c>
      <c r="G37" s="54">
        <v>1328</v>
      </c>
      <c r="H37" s="54">
        <v>1968</v>
      </c>
      <c r="I37" s="54">
        <v>1351</v>
      </c>
      <c r="J37" s="54">
        <v>2013</v>
      </c>
      <c r="K37" s="144">
        <v>1362</v>
      </c>
    </row>
    <row r="38" spans="1:11" ht="14.5">
      <c r="A38" s="54" t="s">
        <v>150</v>
      </c>
      <c r="B38" s="54">
        <v>630</v>
      </c>
      <c r="C38" s="54">
        <v>379</v>
      </c>
      <c r="D38" s="54">
        <v>645</v>
      </c>
      <c r="E38" s="54">
        <v>381</v>
      </c>
      <c r="F38" s="54">
        <v>662</v>
      </c>
      <c r="G38" s="54">
        <v>380</v>
      </c>
      <c r="H38" s="54">
        <v>684</v>
      </c>
      <c r="I38" s="54">
        <v>386</v>
      </c>
      <c r="J38" s="54">
        <v>690</v>
      </c>
      <c r="K38" s="144">
        <v>385</v>
      </c>
    </row>
    <row r="39" spans="1:11" ht="14.5">
      <c r="A39" s="54" t="s">
        <v>151</v>
      </c>
      <c r="B39" s="54">
        <v>593</v>
      </c>
      <c r="C39" s="54">
        <v>423</v>
      </c>
      <c r="D39" s="54">
        <v>618</v>
      </c>
      <c r="E39" s="54">
        <v>437</v>
      </c>
      <c r="F39" s="54">
        <v>634</v>
      </c>
      <c r="G39" s="54">
        <v>447</v>
      </c>
      <c r="H39" s="54">
        <v>658</v>
      </c>
      <c r="I39" s="54">
        <v>456</v>
      </c>
      <c r="J39" s="54">
        <v>676</v>
      </c>
      <c r="K39" s="144">
        <v>464</v>
      </c>
    </row>
    <row r="40" spans="1:11" ht="14.5">
      <c r="A40" s="54" t="s">
        <v>152</v>
      </c>
      <c r="B40" s="54">
        <v>507</v>
      </c>
      <c r="C40" s="54">
        <v>320</v>
      </c>
      <c r="D40" s="54">
        <v>518</v>
      </c>
      <c r="E40" s="54">
        <v>317</v>
      </c>
      <c r="F40" s="54">
        <v>536</v>
      </c>
      <c r="G40" s="54">
        <v>328</v>
      </c>
      <c r="H40" s="54">
        <v>546</v>
      </c>
      <c r="I40" s="54">
        <v>325</v>
      </c>
      <c r="J40" s="54">
        <v>557</v>
      </c>
      <c r="K40" s="144">
        <v>325</v>
      </c>
    </row>
    <row r="41" spans="1:11" ht="14.5">
      <c r="A41" s="77" t="s">
        <v>125</v>
      </c>
      <c r="B41" s="54">
        <v>12688</v>
      </c>
      <c r="C41" s="54">
        <v>8072</v>
      </c>
      <c r="D41" s="54">
        <v>12964</v>
      </c>
      <c r="E41" s="54">
        <v>8148</v>
      </c>
      <c r="F41" s="54">
        <v>13247</v>
      </c>
      <c r="G41" s="54">
        <v>8264</v>
      </c>
      <c r="H41" s="54">
        <v>13541</v>
      </c>
      <c r="I41" s="54">
        <v>8358</v>
      </c>
      <c r="J41" s="54">
        <v>13800</v>
      </c>
      <c r="K41" s="144">
        <v>8425</v>
      </c>
    </row>
    <row r="42" spans="1:11" ht="15">
      <c r="A42" s="70" t="s">
        <v>113</v>
      </c>
      <c r="B42" s="82" t="s">
        <v>23</v>
      </c>
      <c r="C42" s="82" t="s">
        <v>120</v>
      </c>
      <c r="D42" s="82" t="s">
        <v>121</v>
      </c>
      <c r="E42" s="82" t="s">
        <v>122</v>
      </c>
      <c r="F42" s="82">
        <v>2022</v>
      </c>
      <c r="G42" s="82" t="s">
        <v>123</v>
      </c>
      <c r="H42" s="82" t="s">
        <v>26</v>
      </c>
      <c r="I42" s="82" t="s">
        <v>123</v>
      </c>
      <c r="J42" s="82" t="s">
        <v>27</v>
      </c>
      <c r="K42" s="145" t="s">
        <v>124</v>
      </c>
    </row>
    <row r="43" spans="1:11" ht="14.5">
      <c r="A43" s="54" t="s">
        <v>153</v>
      </c>
      <c r="B43" s="54">
        <v>3526</v>
      </c>
      <c r="C43" s="54">
        <v>2408</v>
      </c>
      <c r="D43" s="54">
        <v>3610</v>
      </c>
      <c r="E43" s="54">
        <v>2400</v>
      </c>
      <c r="F43" s="54">
        <v>3706</v>
      </c>
      <c r="G43" s="54">
        <v>2417</v>
      </c>
      <c r="H43" s="54">
        <v>3802</v>
      </c>
      <c r="I43" s="54">
        <v>2429</v>
      </c>
      <c r="J43" s="54">
        <v>3921</v>
      </c>
      <c r="K43" s="144">
        <v>2475</v>
      </c>
    </row>
    <row r="44" spans="1:11" ht="14.5">
      <c r="A44" s="54" t="s">
        <v>154</v>
      </c>
      <c r="B44" s="54">
        <v>212</v>
      </c>
      <c r="C44" s="54">
        <v>116</v>
      </c>
      <c r="D44" s="54">
        <v>213</v>
      </c>
      <c r="E44" s="54">
        <v>112</v>
      </c>
      <c r="F44" s="54">
        <v>215</v>
      </c>
      <c r="G44" s="54">
        <v>108</v>
      </c>
      <c r="H44" s="54">
        <v>216</v>
      </c>
      <c r="I44" s="54">
        <v>103</v>
      </c>
      <c r="J44" s="54">
        <v>215</v>
      </c>
      <c r="K44" s="144">
        <v>102</v>
      </c>
    </row>
    <row r="45" spans="1:11" ht="14.5">
      <c r="A45" s="54" t="s">
        <v>155</v>
      </c>
      <c r="B45" s="54">
        <v>219</v>
      </c>
      <c r="C45" s="54">
        <v>153</v>
      </c>
      <c r="D45" s="54">
        <v>221</v>
      </c>
      <c r="E45" s="54">
        <v>152</v>
      </c>
      <c r="F45" s="54">
        <v>230</v>
      </c>
      <c r="G45" s="54">
        <v>155</v>
      </c>
      <c r="H45" s="54">
        <v>233</v>
      </c>
      <c r="I45" s="54">
        <v>151</v>
      </c>
      <c r="J45" s="54">
        <v>241</v>
      </c>
      <c r="K45" s="144">
        <v>154</v>
      </c>
    </row>
    <row r="46" spans="1:11" ht="14.5">
      <c r="A46" s="54" t="s">
        <v>156</v>
      </c>
      <c r="B46" s="54">
        <v>3633</v>
      </c>
      <c r="C46" s="54">
        <v>2071</v>
      </c>
      <c r="D46" s="54">
        <v>3681</v>
      </c>
      <c r="E46" s="54">
        <v>2065</v>
      </c>
      <c r="F46" s="54">
        <v>3729</v>
      </c>
      <c r="G46" s="54">
        <v>2073</v>
      </c>
      <c r="H46" s="54">
        <v>3785</v>
      </c>
      <c r="I46" s="54">
        <v>2068</v>
      </c>
      <c r="J46" s="54">
        <v>3813</v>
      </c>
      <c r="K46" s="144">
        <v>2061</v>
      </c>
    </row>
    <row r="47" spans="1:11" ht="14.5">
      <c r="A47" s="54" t="s">
        <v>157</v>
      </c>
      <c r="B47" s="54">
        <v>244</v>
      </c>
      <c r="C47" s="54">
        <v>191</v>
      </c>
      <c r="D47" s="54">
        <v>258</v>
      </c>
      <c r="E47" s="54">
        <v>199</v>
      </c>
      <c r="F47" s="54">
        <v>270</v>
      </c>
      <c r="G47" s="54">
        <v>205</v>
      </c>
      <c r="H47" s="54">
        <v>284</v>
      </c>
      <c r="I47" s="54">
        <v>210</v>
      </c>
      <c r="J47" s="54">
        <v>293</v>
      </c>
      <c r="K47" s="144">
        <v>211</v>
      </c>
    </row>
    <row r="48" spans="1:11" ht="14.5">
      <c r="A48" s="54" t="s">
        <v>158</v>
      </c>
      <c r="B48" s="54">
        <v>2854</v>
      </c>
      <c r="C48" s="54">
        <v>1609</v>
      </c>
      <c r="D48" s="54">
        <v>2891</v>
      </c>
      <c r="E48" s="54">
        <v>1612</v>
      </c>
      <c r="F48" s="54">
        <v>2933</v>
      </c>
      <c r="G48" s="54">
        <v>1616</v>
      </c>
      <c r="H48" s="54">
        <v>2990</v>
      </c>
      <c r="I48" s="54">
        <v>1647</v>
      </c>
      <c r="J48" s="54">
        <v>3030</v>
      </c>
      <c r="K48" s="144">
        <v>1656</v>
      </c>
    </row>
    <row r="49" spans="1:11" ht="14.5">
      <c r="A49" s="54" t="s">
        <v>159</v>
      </c>
      <c r="B49" s="54">
        <v>2633</v>
      </c>
      <c r="C49" s="54">
        <v>1713</v>
      </c>
      <c r="D49" s="54">
        <v>2693</v>
      </c>
      <c r="E49" s="54">
        <v>1724</v>
      </c>
      <c r="F49" s="54">
        <v>2753</v>
      </c>
      <c r="G49" s="54">
        <v>1733</v>
      </c>
      <c r="H49" s="54">
        <v>2834</v>
      </c>
      <c r="I49" s="54">
        <v>1751</v>
      </c>
      <c r="J49" s="54">
        <v>2886</v>
      </c>
      <c r="K49" s="144">
        <v>1781</v>
      </c>
    </row>
    <row r="50" spans="1:11" ht="14.5">
      <c r="A50" s="54" t="s">
        <v>160</v>
      </c>
      <c r="B50" s="54">
        <v>393</v>
      </c>
      <c r="C50" s="54">
        <v>275</v>
      </c>
      <c r="D50" s="54">
        <v>398</v>
      </c>
      <c r="E50" s="54">
        <v>275</v>
      </c>
      <c r="F50" s="54">
        <v>404</v>
      </c>
      <c r="G50" s="54">
        <v>273</v>
      </c>
      <c r="H50" s="54">
        <v>412</v>
      </c>
      <c r="I50" s="54">
        <v>269</v>
      </c>
      <c r="J50" s="54">
        <v>411</v>
      </c>
      <c r="K50" s="144">
        <v>267</v>
      </c>
    </row>
    <row r="51" spans="1:11" ht="14.5">
      <c r="A51" s="54" t="s">
        <v>161</v>
      </c>
      <c r="B51" s="54">
        <v>281</v>
      </c>
      <c r="C51" s="54">
        <v>173</v>
      </c>
      <c r="D51" s="54">
        <v>284</v>
      </c>
      <c r="E51" s="54">
        <v>173</v>
      </c>
      <c r="F51" s="54">
        <v>287</v>
      </c>
      <c r="G51" s="54">
        <v>167</v>
      </c>
      <c r="H51" s="54">
        <v>290</v>
      </c>
      <c r="I51" s="54">
        <v>161</v>
      </c>
      <c r="J51" s="54">
        <v>291</v>
      </c>
      <c r="K51" s="144">
        <v>152</v>
      </c>
    </row>
    <row r="52" spans="1:11" ht="14.5">
      <c r="A52" s="54" t="s">
        <v>162</v>
      </c>
      <c r="B52" s="54">
        <v>806</v>
      </c>
      <c r="C52" s="54">
        <v>511</v>
      </c>
      <c r="D52" s="54">
        <v>832</v>
      </c>
      <c r="E52" s="54">
        <v>524</v>
      </c>
      <c r="F52" s="54">
        <v>857</v>
      </c>
      <c r="G52" s="54">
        <v>542</v>
      </c>
      <c r="H52" s="54">
        <v>883</v>
      </c>
      <c r="I52" s="54">
        <v>554</v>
      </c>
      <c r="J52" s="54">
        <v>899</v>
      </c>
      <c r="K52" s="144">
        <v>562</v>
      </c>
    </row>
    <row r="53" spans="1:11" ht="14.5">
      <c r="A53" s="54" t="s">
        <v>163</v>
      </c>
      <c r="B53" s="54">
        <v>1512</v>
      </c>
      <c r="C53" s="54">
        <v>900</v>
      </c>
      <c r="D53" s="54">
        <v>1547</v>
      </c>
      <c r="E53" s="54">
        <v>911</v>
      </c>
      <c r="F53" s="54">
        <v>1585</v>
      </c>
      <c r="G53" s="54">
        <v>923</v>
      </c>
      <c r="H53" s="54">
        <v>1616</v>
      </c>
      <c r="I53" s="54">
        <v>934</v>
      </c>
      <c r="J53" s="54">
        <v>1649</v>
      </c>
      <c r="K53" s="144">
        <v>950</v>
      </c>
    </row>
    <row r="54" spans="1:11" ht="14.5">
      <c r="A54" s="54" t="s">
        <v>164</v>
      </c>
      <c r="B54" s="54">
        <v>1277</v>
      </c>
      <c r="C54" s="54">
        <v>747</v>
      </c>
      <c r="D54" s="54">
        <v>1316</v>
      </c>
      <c r="E54" s="54">
        <v>760</v>
      </c>
      <c r="F54" s="54">
        <v>1348</v>
      </c>
      <c r="G54" s="54">
        <v>771</v>
      </c>
      <c r="H54" s="54">
        <v>1375</v>
      </c>
      <c r="I54" s="54">
        <v>783</v>
      </c>
      <c r="J54" s="54">
        <v>1404</v>
      </c>
      <c r="K54" s="144">
        <v>795</v>
      </c>
    </row>
    <row r="55" spans="1:11" ht="14.5">
      <c r="A55" s="54" t="s">
        <v>165</v>
      </c>
      <c r="B55" s="54">
        <v>121</v>
      </c>
      <c r="C55" s="54">
        <v>58</v>
      </c>
      <c r="D55" s="54">
        <v>121</v>
      </c>
      <c r="E55" s="54">
        <v>52</v>
      </c>
      <c r="F55" s="54">
        <v>125</v>
      </c>
      <c r="G55" s="54">
        <v>55</v>
      </c>
      <c r="H55" s="54">
        <v>125</v>
      </c>
      <c r="I55" s="54">
        <v>53</v>
      </c>
      <c r="J55" s="54">
        <v>131</v>
      </c>
      <c r="K55" s="144">
        <v>57</v>
      </c>
    </row>
    <row r="56" spans="1:11" ht="14.5">
      <c r="A56" s="54" t="s">
        <v>166</v>
      </c>
      <c r="B56" s="54">
        <v>36</v>
      </c>
      <c r="C56" s="54">
        <v>24</v>
      </c>
      <c r="D56" s="54">
        <v>38</v>
      </c>
      <c r="E56" s="54">
        <v>26</v>
      </c>
      <c r="F56" s="54">
        <v>41</v>
      </c>
      <c r="G56" s="54">
        <v>27</v>
      </c>
      <c r="H56" s="54">
        <v>41</v>
      </c>
      <c r="I56" s="54">
        <v>28</v>
      </c>
      <c r="J56" s="54">
        <v>40</v>
      </c>
      <c r="K56" s="144">
        <v>25</v>
      </c>
    </row>
    <row r="57" spans="1:11" ht="14.5">
      <c r="A57" s="77" t="s">
        <v>125</v>
      </c>
      <c r="B57" s="54">
        <v>17747</v>
      </c>
      <c r="C57" s="54">
        <v>10949</v>
      </c>
      <c r="D57" s="54">
        <v>18103</v>
      </c>
      <c r="E57" s="54">
        <v>10985</v>
      </c>
      <c r="F57" s="54">
        <v>18483</v>
      </c>
      <c r="G57" s="54">
        <v>11065</v>
      </c>
      <c r="H57" s="54">
        <v>18886</v>
      </c>
      <c r="I57" s="54">
        <v>11141</v>
      </c>
      <c r="J57" s="54">
        <v>19224</v>
      </c>
      <c r="K57" s="144">
        <v>11248</v>
      </c>
    </row>
    <row r="58" spans="1:11" ht="15">
      <c r="A58" s="70" t="s">
        <v>114</v>
      </c>
      <c r="B58" s="82" t="s">
        <v>23</v>
      </c>
      <c r="C58" s="82" t="s">
        <v>120</v>
      </c>
      <c r="D58" s="82" t="s">
        <v>121</v>
      </c>
      <c r="E58" s="82" t="s">
        <v>122</v>
      </c>
      <c r="F58" s="82">
        <v>2022</v>
      </c>
      <c r="G58" s="82" t="s">
        <v>123</v>
      </c>
      <c r="H58" s="82" t="s">
        <v>26</v>
      </c>
      <c r="I58" s="82" t="s">
        <v>123</v>
      </c>
      <c r="J58" s="82" t="s">
        <v>27</v>
      </c>
      <c r="K58" s="145" t="s">
        <v>124</v>
      </c>
    </row>
    <row r="59" spans="1:11" ht="14.5">
      <c r="A59" s="77" t="s">
        <v>199</v>
      </c>
      <c r="B59" s="54">
        <v>246</v>
      </c>
      <c r="C59" s="54">
        <v>128</v>
      </c>
      <c r="D59" s="54">
        <v>243</v>
      </c>
      <c r="E59" s="54">
        <v>123</v>
      </c>
      <c r="F59" s="54">
        <v>245</v>
      </c>
      <c r="G59" s="54">
        <v>114</v>
      </c>
      <c r="H59" s="54">
        <v>251</v>
      </c>
      <c r="I59" s="54">
        <v>111</v>
      </c>
      <c r="J59" s="54">
        <v>254</v>
      </c>
      <c r="K59" s="144">
        <v>111</v>
      </c>
    </row>
    <row r="60" spans="1:11" ht="14.5">
      <c r="A60" s="54" t="s">
        <v>167</v>
      </c>
      <c r="B60" s="54">
        <v>308</v>
      </c>
      <c r="C60" s="54">
        <v>132</v>
      </c>
      <c r="D60" s="54">
        <v>310</v>
      </c>
      <c r="E60" s="54">
        <v>132</v>
      </c>
      <c r="F60" s="54">
        <v>306</v>
      </c>
      <c r="G60" s="54">
        <v>128</v>
      </c>
      <c r="H60" s="54">
        <v>312</v>
      </c>
      <c r="I60" s="54">
        <v>134</v>
      </c>
      <c r="J60" s="54">
        <v>312</v>
      </c>
      <c r="K60" s="144">
        <v>135</v>
      </c>
    </row>
    <row r="61" spans="1:11" ht="14.5">
      <c r="A61" s="54" t="s">
        <v>168</v>
      </c>
      <c r="B61" s="54">
        <v>375</v>
      </c>
      <c r="C61" s="54">
        <v>195</v>
      </c>
      <c r="D61" s="54">
        <v>381</v>
      </c>
      <c r="E61" s="54">
        <v>192</v>
      </c>
      <c r="F61" s="54">
        <v>387</v>
      </c>
      <c r="G61" s="54">
        <v>188</v>
      </c>
      <c r="H61" s="54">
        <v>393</v>
      </c>
      <c r="I61" s="54">
        <v>188</v>
      </c>
      <c r="J61" s="54">
        <v>391</v>
      </c>
      <c r="K61" s="144">
        <v>179</v>
      </c>
    </row>
    <row r="62" spans="1:11" ht="14.5">
      <c r="A62" s="77" t="s">
        <v>200</v>
      </c>
      <c r="B62" s="54">
        <v>919</v>
      </c>
      <c r="C62" s="54">
        <v>549</v>
      </c>
      <c r="D62" s="54">
        <v>939</v>
      </c>
      <c r="E62" s="54">
        <v>558</v>
      </c>
      <c r="F62" s="54">
        <v>956</v>
      </c>
      <c r="G62" s="54">
        <v>560</v>
      </c>
      <c r="H62" s="54">
        <v>973</v>
      </c>
      <c r="I62" s="54">
        <v>561</v>
      </c>
      <c r="J62" s="54">
        <v>994</v>
      </c>
      <c r="K62" s="144">
        <v>572</v>
      </c>
    </row>
    <row r="63" spans="1:11" ht="14.5">
      <c r="A63" s="77" t="s">
        <v>125</v>
      </c>
      <c r="B63" s="54">
        <v>1848</v>
      </c>
      <c r="C63" s="54">
        <v>1004</v>
      </c>
      <c r="D63" s="54">
        <v>1873</v>
      </c>
      <c r="E63" s="54">
        <v>1005</v>
      </c>
      <c r="F63" s="54">
        <v>1894</v>
      </c>
      <c r="G63" s="54">
        <v>990</v>
      </c>
      <c r="H63" s="54">
        <v>1929</v>
      </c>
      <c r="I63" s="54">
        <v>994</v>
      </c>
      <c r="J63" s="54">
        <v>1951</v>
      </c>
      <c r="K63" s="144">
        <v>997</v>
      </c>
    </row>
    <row r="64" spans="1:11" ht="15">
      <c r="A64" s="70" t="s">
        <v>115</v>
      </c>
      <c r="B64" s="82" t="s">
        <v>203</v>
      </c>
      <c r="C64" s="82" t="s">
        <v>120</v>
      </c>
      <c r="D64" s="82" t="s">
        <v>121</v>
      </c>
      <c r="E64" s="82" t="s">
        <v>122</v>
      </c>
      <c r="F64" s="82">
        <v>2022</v>
      </c>
      <c r="G64" s="82" t="s">
        <v>123</v>
      </c>
      <c r="H64" s="82" t="s">
        <v>26</v>
      </c>
      <c r="I64" s="82" t="s">
        <v>123</v>
      </c>
      <c r="J64" s="82" t="s">
        <v>27</v>
      </c>
      <c r="K64" s="145" t="s">
        <v>124</v>
      </c>
    </row>
    <row r="65" spans="1:11" ht="14.5">
      <c r="A65" s="54" t="s">
        <v>169</v>
      </c>
      <c r="B65" s="54">
        <v>133</v>
      </c>
      <c r="C65" s="54">
        <v>74</v>
      </c>
      <c r="D65" s="54">
        <v>134</v>
      </c>
      <c r="E65" s="54">
        <v>72</v>
      </c>
      <c r="F65" s="54">
        <v>137</v>
      </c>
      <c r="G65" s="54">
        <v>71</v>
      </c>
      <c r="H65" s="54">
        <v>142</v>
      </c>
      <c r="I65" s="54">
        <v>74</v>
      </c>
      <c r="J65" s="54">
        <v>145</v>
      </c>
      <c r="K65" s="144">
        <v>75</v>
      </c>
    </row>
    <row r="66" spans="1:11" ht="14.5">
      <c r="A66" s="54" t="s">
        <v>170</v>
      </c>
      <c r="B66" s="54">
        <v>256</v>
      </c>
      <c r="C66" s="54">
        <v>170</v>
      </c>
      <c r="D66" s="54">
        <v>261</v>
      </c>
      <c r="E66" s="54">
        <v>169</v>
      </c>
      <c r="F66" s="54">
        <v>265</v>
      </c>
      <c r="G66" s="54">
        <v>169</v>
      </c>
      <c r="H66" s="54">
        <v>267</v>
      </c>
      <c r="I66" s="54">
        <v>165</v>
      </c>
      <c r="J66" s="54">
        <v>273</v>
      </c>
      <c r="K66" s="144">
        <v>168</v>
      </c>
    </row>
    <row r="67" spans="1:11" ht="14.5">
      <c r="A67" s="54" t="s">
        <v>171</v>
      </c>
      <c r="B67" s="54">
        <v>889</v>
      </c>
      <c r="C67" s="54">
        <v>631</v>
      </c>
      <c r="D67" s="54">
        <v>910</v>
      </c>
      <c r="E67" s="54">
        <v>635</v>
      </c>
      <c r="F67" s="54">
        <v>944</v>
      </c>
      <c r="G67" s="54">
        <v>655</v>
      </c>
      <c r="H67" s="54">
        <v>981</v>
      </c>
      <c r="I67" s="54">
        <v>676</v>
      </c>
      <c r="J67" s="54">
        <v>1010</v>
      </c>
      <c r="K67" s="144">
        <v>688</v>
      </c>
    </row>
    <row r="68" spans="1:11" ht="14.5">
      <c r="A68" s="54" t="s">
        <v>172</v>
      </c>
      <c r="B68" s="54">
        <v>482</v>
      </c>
      <c r="C68" s="54">
        <v>265</v>
      </c>
      <c r="D68" s="54">
        <v>484</v>
      </c>
      <c r="E68" s="54">
        <v>252</v>
      </c>
      <c r="F68" s="54">
        <v>487</v>
      </c>
      <c r="G68" s="54">
        <v>247</v>
      </c>
      <c r="H68" s="54">
        <v>494</v>
      </c>
      <c r="I68" s="54">
        <v>233</v>
      </c>
      <c r="J68" s="54">
        <v>498</v>
      </c>
      <c r="K68" s="144">
        <v>228</v>
      </c>
    </row>
    <row r="69" spans="1:11" ht="14.5">
      <c r="A69" s="77" t="s">
        <v>125</v>
      </c>
      <c r="B69" s="54">
        <v>1760</v>
      </c>
      <c r="C69" s="54">
        <v>1140</v>
      </c>
      <c r="D69" s="54">
        <v>1789</v>
      </c>
      <c r="E69" s="54">
        <v>1128</v>
      </c>
      <c r="F69" s="54">
        <v>1833</v>
      </c>
      <c r="G69" s="54">
        <v>1142</v>
      </c>
      <c r="H69" s="54">
        <v>1884</v>
      </c>
      <c r="I69" s="54">
        <v>1148</v>
      </c>
      <c r="J69" s="54">
        <v>1926</v>
      </c>
      <c r="K69" s="144">
        <v>1159</v>
      </c>
    </row>
    <row r="70" spans="1:11" ht="15">
      <c r="A70" s="70" t="s">
        <v>185</v>
      </c>
      <c r="B70" s="82" t="s">
        <v>23</v>
      </c>
      <c r="C70" s="82" t="s">
        <v>120</v>
      </c>
      <c r="D70" s="82" t="s">
        <v>121</v>
      </c>
      <c r="E70" s="82" t="s">
        <v>122</v>
      </c>
      <c r="F70" s="82">
        <v>2022</v>
      </c>
      <c r="G70" s="82" t="s">
        <v>123</v>
      </c>
      <c r="H70" s="82" t="s">
        <v>26</v>
      </c>
      <c r="I70" s="82" t="s">
        <v>123</v>
      </c>
      <c r="J70" s="82" t="s">
        <v>27</v>
      </c>
      <c r="K70" s="145" t="s">
        <v>124</v>
      </c>
    </row>
    <row r="71" spans="1:11" ht="14.5">
      <c r="A71" s="54" t="s">
        <v>173</v>
      </c>
      <c r="B71" s="54">
        <v>859</v>
      </c>
      <c r="C71" s="54">
        <v>502</v>
      </c>
      <c r="D71" s="54">
        <v>871</v>
      </c>
      <c r="E71" s="54">
        <v>504</v>
      </c>
      <c r="F71" s="54">
        <v>892</v>
      </c>
      <c r="G71" s="54">
        <v>516</v>
      </c>
      <c r="H71" s="54">
        <v>916</v>
      </c>
      <c r="I71" s="54">
        <v>529</v>
      </c>
      <c r="J71" s="54">
        <v>933</v>
      </c>
      <c r="K71" s="144">
        <v>538</v>
      </c>
    </row>
    <row r="72" spans="1:11" ht="14.5">
      <c r="A72" s="54" t="s">
        <v>174</v>
      </c>
      <c r="B72" s="54">
        <v>3980</v>
      </c>
      <c r="C72" s="54">
        <v>2283</v>
      </c>
      <c r="D72" s="54">
        <v>4064</v>
      </c>
      <c r="E72" s="54">
        <v>2291</v>
      </c>
      <c r="F72" s="54">
        <v>4134</v>
      </c>
      <c r="G72" s="54">
        <v>2301</v>
      </c>
      <c r="H72" s="54">
        <v>4229</v>
      </c>
      <c r="I72" s="54">
        <v>2346</v>
      </c>
      <c r="J72" s="54">
        <v>4306</v>
      </c>
      <c r="K72" s="144">
        <v>2368</v>
      </c>
    </row>
    <row r="73" spans="1:11" ht="14.5">
      <c r="A73" s="54" t="s">
        <v>175</v>
      </c>
      <c r="B73" s="54">
        <v>141</v>
      </c>
      <c r="C73" s="54">
        <v>75</v>
      </c>
      <c r="D73" s="54">
        <v>138</v>
      </c>
      <c r="E73" s="54">
        <v>76</v>
      </c>
      <c r="F73" s="54">
        <v>137</v>
      </c>
      <c r="G73" s="54">
        <v>75</v>
      </c>
      <c r="H73" s="54">
        <v>140</v>
      </c>
      <c r="I73" s="54">
        <v>76</v>
      </c>
      <c r="J73" s="54">
        <v>147</v>
      </c>
      <c r="K73" s="144">
        <v>80</v>
      </c>
    </row>
    <row r="74" spans="1:11" ht="14.5">
      <c r="A74" s="77" t="s">
        <v>125</v>
      </c>
      <c r="B74" s="54">
        <v>4980</v>
      </c>
      <c r="C74" s="54">
        <v>2860</v>
      </c>
      <c r="D74" s="54">
        <v>5073</v>
      </c>
      <c r="E74" s="54">
        <v>2871</v>
      </c>
      <c r="F74" s="54">
        <v>5163</v>
      </c>
      <c r="G74" s="54">
        <v>2892</v>
      </c>
      <c r="H74" s="54">
        <v>5285</v>
      </c>
      <c r="I74" s="54">
        <v>2951</v>
      </c>
      <c r="J74" s="54">
        <v>5386</v>
      </c>
      <c r="K74" s="144">
        <v>2986</v>
      </c>
    </row>
    <row r="75" spans="1:11" ht="15">
      <c r="A75" s="70" t="s">
        <v>116</v>
      </c>
      <c r="B75" s="69" t="s">
        <v>23</v>
      </c>
      <c r="C75" s="69" t="s">
        <v>120</v>
      </c>
      <c r="D75" s="69" t="s">
        <v>121</v>
      </c>
      <c r="E75" s="69" t="s">
        <v>122</v>
      </c>
      <c r="F75" s="69">
        <v>2022</v>
      </c>
      <c r="G75" s="69" t="s">
        <v>123</v>
      </c>
      <c r="H75" s="69" t="s">
        <v>26</v>
      </c>
      <c r="I75" s="69" t="s">
        <v>123</v>
      </c>
      <c r="J75" s="69" t="s">
        <v>27</v>
      </c>
      <c r="K75" s="143" t="s">
        <v>124</v>
      </c>
    </row>
    <row r="76" spans="1:11" ht="14.5">
      <c r="A76" s="54" t="s">
        <v>176</v>
      </c>
      <c r="B76" s="54">
        <v>216</v>
      </c>
      <c r="C76" s="54">
        <v>91</v>
      </c>
      <c r="D76" s="54">
        <v>220</v>
      </c>
      <c r="E76" s="54">
        <v>88</v>
      </c>
      <c r="F76" s="54">
        <v>225</v>
      </c>
      <c r="G76" s="54">
        <v>87</v>
      </c>
      <c r="H76" s="54">
        <v>226</v>
      </c>
      <c r="I76" s="54">
        <v>86</v>
      </c>
      <c r="J76" s="54">
        <v>227</v>
      </c>
      <c r="K76" s="144">
        <v>85</v>
      </c>
    </row>
    <row r="77" spans="1:11" ht="14.5">
      <c r="A77" s="77" t="s">
        <v>201</v>
      </c>
      <c r="B77" s="54">
        <v>1133</v>
      </c>
      <c r="C77" s="54">
        <v>217</v>
      </c>
      <c r="D77" s="54">
        <v>1116</v>
      </c>
      <c r="E77" s="54">
        <v>176</v>
      </c>
      <c r="F77" s="54">
        <v>1092</v>
      </c>
      <c r="G77" s="54">
        <v>149</v>
      </c>
      <c r="H77" s="54">
        <v>1071</v>
      </c>
      <c r="I77" s="54">
        <v>126</v>
      </c>
      <c r="J77" s="54">
        <v>1041</v>
      </c>
      <c r="K77" s="144">
        <v>107</v>
      </c>
    </row>
    <row r="78" spans="1:11" ht="14.5">
      <c r="A78" s="54" t="s">
        <v>177</v>
      </c>
      <c r="B78" s="54">
        <v>33</v>
      </c>
      <c r="C78" s="54">
        <v>31</v>
      </c>
      <c r="D78" s="54">
        <v>51</v>
      </c>
      <c r="E78" s="54">
        <v>47</v>
      </c>
      <c r="F78" s="54">
        <v>63</v>
      </c>
      <c r="G78" s="54">
        <v>59</v>
      </c>
      <c r="H78" s="54">
        <v>75</v>
      </c>
      <c r="I78" s="54">
        <v>68</v>
      </c>
      <c r="J78" s="54">
        <v>86</v>
      </c>
      <c r="K78" s="144">
        <v>79</v>
      </c>
    </row>
    <row r="79" spans="1:11" ht="14.5">
      <c r="A79" s="54" t="s">
        <v>178</v>
      </c>
      <c r="B79" s="54">
        <v>122</v>
      </c>
      <c r="C79" s="54">
        <v>53</v>
      </c>
      <c r="D79" s="54">
        <v>122</v>
      </c>
      <c r="E79" s="54">
        <v>50</v>
      </c>
      <c r="F79" s="54">
        <v>124</v>
      </c>
      <c r="G79" s="54">
        <v>49</v>
      </c>
      <c r="H79" s="54">
        <v>129</v>
      </c>
      <c r="I79" s="54">
        <v>51</v>
      </c>
      <c r="J79" s="54">
        <v>131</v>
      </c>
      <c r="K79" s="144">
        <v>46</v>
      </c>
    </row>
    <row r="80" spans="1:11" ht="14.5">
      <c r="A80" s="54" t="s">
        <v>179</v>
      </c>
      <c r="B80" s="54">
        <v>225</v>
      </c>
      <c r="C80" s="54">
        <v>133</v>
      </c>
      <c r="D80" s="54">
        <v>229</v>
      </c>
      <c r="E80" s="54">
        <v>128</v>
      </c>
      <c r="F80" s="54">
        <v>232</v>
      </c>
      <c r="G80" s="54">
        <v>129</v>
      </c>
      <c r="H80" s="54">
        <v>239</v>
      </c>
      <c r="I80" s="54">
        <v>133</v>
      </c>
      <c r="J80" s="54">
        <v>246</v>
      </c>
      <c r="K80" s="144">
        <v>132</v>
      </c>
    </row>
    <row r="81" spans="1:11" ht="14.5">
      <c r="A81" s="54" t="s">
        <v>180</v>
      </c>
      <c r="B81" s="54">
        <v>131</v>
      </c>
      <c r="C81" s="54">
        <v>122</v>
      </c>
      <c r="D81" s="54">
        <v>163</v>
      </c>
      <c r="E81" s="54">
        <v>152</v>
      </c>
      <c r="F81" s="54">
        <v>188</v>
      </c>
      <c r="G81" s="54">
        <v>173</v>
      </c>
      <c r="H81" s="54">
        <v>215</v>
      </c>
      <c r="I81" s="54">
        <v>192</v>
      </c>
      <c r="J81" s="54">
        <v>246</v>
      </c>
      <c r="K81" s="144">
        <v>218</v>
      </c>
    </row>
    <row r="82" spans="1:11" ht="14.5">
      <c r="A82" s="54" t="s">
        <v>181</v>
      </c>
      <c r="B82" s="54">
        <v>119</v>
      </c>
      <c r="C82" s="54">
        <v>40</v>
      </c>
      <c r="D82" s="54">
        <v>127</v>
      </c>
      <c r="E82" s="54">
        <v>42</v>
      </c>
      <c r="F82" s="54">
        <v>137</v>
      </c>
      <c r="G82" s="54">
        <v>47</v>
      </c>
      <c r="H82" s="54">
        <v>144</v>
      </c>
      <c r="I82" s="54">
        <v>50</v>
      </c>
      <c r="J82" s="54">
        <v>152</v>
      </c>
      <c r="K82" s="144">
        <v>57</v>
      </c>
    </row>
    <row r="83" spans="1:11" ht="14.5">
      <c r="A83" s="54" t="s">
        <v>182</v>
      </c>
      <c r="B83" s="54">
        <v>257</v>
      </c>
      <c r="C83" s="54">
        <v>138</v>
      </c>
      <c r="D83" s="54">
        <v>262</v>
      </c>
      <c r="E83" s="54">
        <v>130</v>
      </c>
      <c r="F83" s="54">
        <v>269</v>
      </c>
      <c r="G83" s="54">
        <v>131</v>
      </c>
      <c r="H83" s="54">
        <v>272</v>
      </c>
      <c r="I83" s="54">
        <v>129</v>
      </c>
      <c r="J83" s="54">
        <v>282</v>
      </c>
      <c r="K83" s="144">
        <v>134</v>
      </c>
    </row>
    <row r="84" spans="1:11" ht="14.5">
      <c r="A84" s="54" t="s">
        <v>183</v>
      </c>
      <c r="B84" s="54">
        <v>9</v>
      </c>
      <c r="C84" s="54">
        <v>9</v>
      </c>
      <c r="D84" s="54">
        <v>14</v>
      </c>
      <c r="E84" s="54">
        <v>13</v>
      </c>
      <c r="F84" s="54">
        <v>14</v>
      </c>
      <c r="G84" s="54">
        <v>13</v>
      </c>
      <c r="H84" s="54">
        <v>19</v>
      </c>
      <c r="I84" s="54">
        <v>17</v>
      </c>
      <c r="J84" s="54">
        <v>22</v>
      </c>
      <c r="K84" s="144">
        <v>20</v>
      </c>
    </row>
    <row r="85" spans="1:11" ht="14.5">
      <c r="A85" s="54" t="s">
        <v>184</v>
      </c>
      <c r="B85" s="54">
        <v>7</v>
      </c>
      <c r="C85" s="54">
        <v>6</v>
      </c>
      <c r="D85" s="54">
        <v>12</v>
      </c>
      <c r="E85" s="54">
        <v>9</v>
      </c>
      <c r="F85" s="54">
        <v>12</v>
      </c>
      <c r="G85" s="54">
        <v>9</v>
      </c>
      <c r="H85" s="54">
        <v>13</v>
      </c>
      <c r="I85" s="54">
        <v>10</v>
      </c>
      <c r="J85" s="54">
        <v>14</v>
      </c>
      <c r="K85" s="144">
        <v>11</v>
      </c>
    </row>
    <row r="86" spans="1:11" ht="14.5">
      <c r="A86" s="77" t="s">
        <v>125</v>
      </c>
      <c r="B86" s="54">
        <v>2252</v>
      </c>
      <c r="C86" s="54">
        <v>840</v>
      </c>
      <c r="D86" s="54">
        <v>2316</v>
      </c>
      <c r="E86" s="54">
        <v>835</v>
      </c>
      <c r="F86" s="54">
        <v>2356</v>
      </c>
      <c r="G86" s="54">
        <v>846</v>
      </c>
      <c r="H86" s="54">
        <v>2403</v>
      </c>
      <c r="I86" s="54">
        <v>862</v>
      </c>
      <c r="J86" s="54">
        <v>2447</v>
      </c>
      <c r="K86" s="144">
        <v>889</v>
      </c>
    </row>
    <row r="87" spans="1:11" ht="15">
      <c r="A87" s="70" t="s">
        <v>117</v>
      </c>
      <c r="B87" s="69" t="s">
        <v>23</v>
      </c>
      <c r="C87" s="69" t="s">
        <v>120</v>
      </c>
      <c r="D87" s="69" t="s">
        <v>121</v>
      </c>
      <c r="E87" s="69" t="s">
        <v>122</v>
      </c>
      <c r="F87" s="69">
        <v>2022</v>
      </c>
      <c r="G87" s="69" t="s">
        <v>123</v>
      </c>
      <c r="H87" s="69" t="s">
        <v>26</v>
      </c>
      <c r="I87" s="69" t="s">
        <v>123</v>
      </c>
      <c r="J87" s="69" t="s">
        <v>27</v>
      </c>
      <c r="K87" s="143" t="s">
        <v>124</v>
      </c>
    </row>
    <row r="88" spans="1:11" ht="14.5">
      <c r="A88" s="54" t="s">
        <v>192</v>
      </c>
      <c r="B88" s="54">
        <v>96</v>
      </c>
      <c r="C88" s="54">
        <v>58</v>
      </c>
      <c r="D88" s="54">
        <v>97</v>
      </c>
      <c r="E88" s="54">
        <v>56</v>
      </c>
      <c r="F88" s="54">
        <v>98</v>
      </c>
      <c r="G88" s="54">
        <v>53</v>
      </c>
      <c r="H88" s="54">
        <v>104</v>
      </c>
      <c r="I88" s="54">
        <v>56</v>
      </c>
      <c r="J88" s="54">
        <v>108</v>
      </c>
      <c r="K88" s="144">
        <v>61</v>
      </c>
    </row>
    <row r="89" spans="1:11" ht="14.5">
      <c r="A89" s="54" t="s">
        <v>193</v>
      </c>
      <c r="B89" s="54">
        <v>134</v>
      </c>
      <c r="C89" s="54">
        <v>83</v>
      </c>
      <c r="D89" s="54">
        <v>139</v>
      </c>
      <c r="E89" s="54">
        <v>85</v>
      </c>
      <c r="F89" s="54">
        <v>143</v>
      </c>
      <c r="G89" s="54">
        <v>88</v>
      </c>
      <c r="H89" s="54">
        <v>142</v>
      </c>
      <c r="I89" s="54">
        <v>83</v>
      </c>
      <c r="J89" s="54">
        <v>138</v>
      </c>
      <c r="K89" s="144">
        <v>81</v>
      </c>
    </row>
    <row r="90" spans="1:11" ht="14.5">
      <c r="A90" s="54" t="s">
        <v>186</v>
      </c>
      <c r="B90" s="54">
        <v>116</v>
      </c>
      <c r="C90" s="54">
        <v>58</v>
      </c>
      <c r="D90" s="54">
        <v>117</v>
      </c>
      <c r="E90" s="54">
        <v>60</v>
      </c>
      <c r="F90" s="54">
        <v>121</v>
      </c>
      <c r="G90" s="54">
        <v>64</v>
      </c>
      <c r="H90" s="54">
        <v>118</v>
      </c>
      <c r="I90" s="54">
        <v>63</v>
      </c>
      <c r="J90" s="54">
        <v>119</v>
      </c>
      <c r="K90" s="144">
        <v>62</v>
      </c>
    </row>
    <row r="91" spans="1:11" ht="14.5">
      <c r="A91" s="77" t="s">
        <v>202</v>
      </c>
      <c r="B91" s="54">
        <v>345</v>
      </c>
      <c r="C91" s="54">
        <v>175</v>
      </c>
      <c r="D91" s="54">
        <v>351</v>
      </c>
      <c r="E91" s="54">
        <v>178</v>
      </c>
      <c r="F91" s="54">
        <v>359</v>
      </c>
      <c r="G91" s="54">
        <v>179</v>
      </c>
      <c r="H91" s="54">
        <v>361</v>
      </c>
      <c r="I91" s="54">
        <v>185</v>
      </c>
      <c r="J91" s="54">
        <v>359</v>
      </c>
      <c r="K91" s="144">
        <v>184</v>
      </c>
    </row>
    <row r="92" spans="1:11" ht="14.5">
      <c r="A92" s="54" t="s">
        <v>187</v>
      </c>
      <c r="B92" s="54">
        <v>300</v>
      </c>
      <c r="C92" s="54">
        <v>162</v>
      </c>
      <c r="D92" s="54">
        <v>304</v>
      </c>
      <c r="E92" s="54">
        <v>165</v>
      </c>
      <c r="F92" s="54">
        <v>310</v>
      </c>
      <c r="G92" s="54">
        <v>161</v>
      </c>
      <c r="H92" s="54">
        <v>318</v>
      </c>
      <c r="I92" s="54">
        <v>160</v>
      </c>
      <c r="J92" s="54">
        <v>321</v>
      </c>
      <c r="K92" s="144">
        <v>154</v>
      </c>
    </row>
    <row r="93" spans="1:11" ht="14.5">
      <c r="A93" s="54" t="s">
        <v>188</v>
      </c>
      <c r="B93" s="54">
        <v>44</v>
      </c>
      <c r="C93" s="54">
        <v>40</v>
      </c>
      <c r="D93" s="54">
        <v>64</v>
      </c>
      <c r="E93" s="54">
        <v>50</v>
      </c>
      <c r="F93" s="54">
        <v>73</v>
      </c>
      <c r="G93" s="54">
        <v>55</v>
      </c>
      <c r="H93" s="54">
        <v>85</v>
      </c>
      <c r="I93" s="54">
        <v>66</v>
      </c>
      <c r="J93" s="54">
        <v>104</v>
      </c>
      <c r="K93" s="144">
        <v>79</v>
      </c>
    </row>
    <row r="94" spans="1:11" ht="14.5">
      <c r="A94" s="54" t="s">
        <v>189</v>
      </c>
      <c r="B94" s="54">
        <v>617</v>
      </c>
      <c r="C94" s="54">
        <v>328</v>
      </c>
      <c r="D94" s="54">
        <v>623</v>
      </c>
      <c r="E94" s="54">
        <v>326</v>
      </c>
      <c r="F94" s="54">
        <v>633</v>
      </c>
      <c r="G94" s="54">
        <v>335</v>
      </c>
      <c r="H94" s="54">
        <v>644</v>
      </c>
      <c r="I94" s="54">
        <v>344</v>
      </c>
      <c r="J94" s="54">
        <v>658</v>
      </c>
      <c r="K94" s="144">
        <v>349</v>
      </c>
    </row>
    <row r="95" spans="1:11" ht="14.5">
      <c r="A95" s="54" t="s">
        <v>190</v>
      </c>
      <c r="B95" s="54">
        <v>283</v>
      </c>
      <c r="C95" s="54">
        <v>140</v>
      </c>
      <c r="D95" s="54">
        <v>282</v>
      </c>
      <c r="E95" s="54">
        <v>136</v>
      </c>
      <c r="F95" s="54">
        <v>285</v>
      </c>
      <c r="G95" s="54">
        <v>141</v>
      </c>
      <c r="H95" s="54">
        <v>289</v>
      </c>
      <c r="I95" s="54">
        <v>142</v>
      </c>
      <c r="J95" s="54">
        <v>294</v>
      </c>
      <c r="K95" s="144">
        <v>142</v>
      </c>
    </row>
    <row r="96" spans="1:11" ht="14.5">
      <c r="A96" s="54" t="s">
        <v>191</v>
      </c>
      <c r="B96" s="54">
        <v>224</v>
      </c>
      <c r="C96" s="54">
        <v>107</v>
      </c>
      <c r="D96" s="54">
        <v>230</v>
      </c>
      <c r="E96" s="54">
        <v>108</v>
      </c>
      <c r="F96" s="54">
        <v>241</v>
      </c>
      <c r="G96" s="54">
        <v>116</v>
      </c>
      <c r="H96" s="54">
        <v>248</v>
      </c>
      <c r="I96" s="54">
        <v>123</v>
      </c>
      <c r="J96" s="54">
        <v>251</v>
      </c>
      <c r="K96" s="144">
        <v>124</v>
      </c>
    </row>
    <row r="97" spans="1:11" ht="14.5">
      <c r="A97" s="77" t="s">
        <v>125</v>
      </c>
      <c r="B97" s="54">
        <v>2159</v>
      </c>
      <c r="C97" s="54">
        <v>1151</v>
      </c>
      <c r="D97" s="54">
        <v>2207</v>
      </c>
      <c r="E97" s="54">
        <v>1164</v>
      </c>
      <c r="F97" s="54">
        <v>2263</v>
      </c>
      <c r="G97" s="54">
        <v>1192</v>
      </c>
      <c r="H97" s="54">
        <v>2309</v>
      </c>
      <c r="I97" s="54">
        <v>1222</v>
      </c>
      <c r="J97" s="54">
        <v>2352</v>
      </c>
      <c r="K97" s="144">
        <v>1236</v>
      </c>
    </row>
    <row r="98" spans="1:11">
      <c r="A98" s="33" t="s">
        <v>44</v>
      </c>
    </row>
    <row r="99" spans="1:11">
      <c r="A99" s="33" t="s">
        <v>194</v>
      </c>
    </row>
    <row r="100" spans="1:11">
      <c r="A100" s="33" t="s">
        <v>195</v>
      </c>
    </row>
    <row r="101" spans="1:11">
      <c r="A101" s="33" t="s">
        <v>196</v>
      </c>
    </row>
    <row r="102" spans="1:11">
      <c r="A102" s="73"/>
    </row>
    <row r="103" spans="1:11">
      <c r="A103" s="76"/>
    </row>
    <row r="104" spans="1:11">
      <c r="A104" s="73"/>
    </row>
  </sheetData>
  <pageMargins left="0.7" right="0.7" top="0.75" bottom="0.75" header="0.3" footer="0.3"/>
  <pageSetup paperSize="9" orientation="portrait" horizontalDpi="120" verticalDpi="72"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Mer information</vt:lpstr>
      <vt:lpstr>Innehållsförteckning</vt:lpstr>
      <vt:lpstr>Om statistiken</vt:lpstr>
      <vt:lpstr>Definitioner och mått</vt:lpstr>
      <vt:lpstr>Ordlista - List of terms</vt:lpstr>
      <vt:lpstr>1. Legitimationer 2019-2023</vt:lpstr>
      <vt:lpstr>2.1 Legitmation, utb.land</vt:lpstr>
      <vt:lpstr>2.2 Legit. utb.land 2019–2023</vt:lpstr>
      <vt:lpstr>3.1 Specialistbevis 2019–2023</vt:lpstr>
      <vt:lpstr>3.2 Spec.bevis kv. 2019-2023</vt:lpstr>
      <vt:lpstr>3.3 Spec.bevis män 2019-2023</vt:lpstr>
      <vt:lpstr>4. Specialistbevis 2023</vt:lpstr>
      <vt:lpstr>5.1 Arbetsm.status legitimerade</vt:lpstr>
      <vt:lpstr>5.2 Arbetsm.status leg. kv</vt:lpstr>
      <vt:lpstr>5.3 Arbetsm.status leg. män</vt:lpstr>
      <vt:lpstr>6.1 Ej pensionerade leg.</vt:lpstr>
      <vt:lpstr>6.2 Ej pensionerade leg. kv. </vt:lpstr>
      <vt:lpstr>6.3 Ej pensionerade leg. män </vt:lpstr>
      <vt:lpstr>7.1 Arbetsm.status psykoterap.</vt:lpstr>
      <vt:lpstr>7.2 Arbetsm. psykoterap. kv.</vt:lpstr>
      <vt:lpstr>7.3 Arbetsm. psykoterap. män</vt:lpstr>
      <vt:lpstr>8. Sysselsatt leg. 2018–2022</vt:lpstr>
      <vt:lpstr>9. Syssels. psykoterap. 2018–22</vt:lpstr>
      <vt:lpstr>10.1 Yrkesverksamma 2018-2022</vt:lpstr>
      <vt:lpstr>10.2 Yrkesverks. kv. 2018–2022</vt:lpstr>
      <vt:lpstr>10.3 Yrkesverks. män 2018–2022</vt:lpstr>
      <vt:lpstr>11.1 Yrkesverksamma per 100000</vt:lpstr>
      <vt:lpstr>11.2 Yrkesverks. per 100000 kv.</vt:lpstr>
      <vt:lpstr>11.3 Yrkesverks. per 100000 män</vt:lpstr>
      <vt:lpstr>Bilaga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Tuncer, Kursat</dc:creator>
  <cp:lastModifiedBy>Ohlin, Mikael</cp:lastModifiedBy>
  <dcterms:created xsi:type="dcterms:W3CDTF">2023-06-02T04:10:29Z</dcterms:created>
  <dcterms:modified xsi:type="dcterms:W3CDTF">2024-09-13T11:52:32Z</dcterms:modified>
</cp:coreProperties>
</file>